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4"/>
  </bookViews>
  <sheets>
    <sheet name="титульник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</sheets>
  <definedNames>
    <definedName name="_xlnm.Print_Area" localSheetId="1">'1'!$A$1:$R$34</definedName>
    <definedName name="_xlnm.Print_Area" localSheetId="2">'2'!$A$1:$R$30</definedName>
    <definedName name="_xlnm.Print_Area" localSheetId="3">'3'!$A$1:$R$42</definedName>
    <definedName name="_xlnm.Print_Area" localSheetId="4">'4'!$A$1:$R$32</definedName>
    <definedName name="_xlnm.Print_Area" localSheetId="5">'5'!$A$1:$R$29</definedName>
    <definedName name="_xlnm.Print_Area" localSheetId="6">'6'!$A$1:$R$31</definedName>
    <definedName name="_xlnm.Print_Area" localSheetId="7">'7'!$A$1:$O$21</definedName>
    <definedName name="_xlnm.Print_Area" localSheetId="0">'титульник'!$A$1:$I$34</definedName>
  </definedNames>
  <calcPr fullCalcOnLoad="1" fullPrecision="0"/>
</workbook>
</file>

<file path=xl/sharedStrings.xml><?xml version="1.0" encoding="utf-8"?>
<sst xmlns="http://schemas.openxmlformats.org/spreadsheetml/2006/main" count="552" uniqueCount="304">
  <si>
    <t>Каникулы</t>
  </si>
  <si>
    <t>Индекс</t>
  </si>
  <si>
    <t>Курсы</t>
  </si>
  <si>
    <t>по профилю специальности</t>
  </si>
  <si>
    <t>УЧЕБНЫЙ ПЛАН</t>
  </si>
  <si>
    <r>
      <t xml:space="preserve">по программе </t>
    </r>
    <r>
      <rPr>
        <b/>
        <u val="single"/>
        <sz val="12"/>
        <rFont val="Arial Cyr"/>
        <family val="0"/>
      </rPr>
      <t>углубленной</t>
    </r>
    <r>
      <rPr>
        <sz val="12"/>
        <rFont val="Arial Cyr"/>
        <family val="0"/>
      </rPr>
      <t xml:space="preserve"> подготовки</t>
    </r>
  </si>
  <si>
    <r>
      <t xml:space="preserve">Форма обучения: </t>
    </r>
    <r>
      <rPr>
        <b/>
        <u val="single"/>
        <sz val="12"/>
        <rFont val="Arial Cyr"/>
        <family val="0"/>
      </rPr>
      <t>очная</t>
    </r>
  </si>
  <si>
    <t>1. Сводные данные по бюджету времени (в неделях)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</si>
  <si>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</si>
  <si>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</si>
  <si>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</si>
  <si>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преддипломная</t>
  </si>
  <si>
    <t>Промежуточная аттестация</t>
  </si>
  <si>
    <t>Государственная итоговая аттестация</t>
  </si>
  <si>
    <t>Всего</t>
  </si>
  <si>
    <t>I курс</t>
  </si>
  <si>
    <t>II курс</t>
  </si>
  <si>
    <t>III курс</t>
  </si>
  <si>
    <t>IV курс</t>
  </si>
  <si>
    <t>2. ПЛАН УЧЕБНОГО ПРОЦЕССА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</si>
  <si>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</si>
  <si>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</si>
  <si>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</si>
  <si>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Максимальная</t>
  </si>
  <si>
    <t>Самостоятельная работа</t>
  </si>
  <si>
    <t>Обязательная аудиторная</t>
  </si>
  <si>
    <t>Всего занятий</t>
  </si>
  <si>
    <t>Распределение обязательной нагрузки по курсам и семестрам (час. в семестр)</t>
  </si>
  <si>
    <t>Иностранный язык</t>
  </si>
  <si>
    <t>Физическая культура</t>
  </si>
  <si>
    <t>1 сем. 17 нед.</t>
  </si>
  <si>
    <t>2 сем. 22 нед.</t>
  </si>
  <si>
    <t>ОГСЭ.00</t>
  </si>
  <si>
    <t>ОГСЭ.01</t>
  </si>
  <si>
    <t>ОГСЭ.02</t>
  </si>
  <si>
    <t>ОГСЭ.03</t>
  </si>
  <si>
    <t>ОГСЭ.04</t>
  </si>
  <si>
    <t>ОГСЭ.05</t>
  </si>
  <si>
    <t>ЕН.00</t>
  </si>
  <si>
    <t>ЕН.01</t>
  </si>
  <si>
    <t>ЕН.02</t>
  </si>
  <si>
    <t>Стр.2</t>
  </si>
  <si>
    <t>Стр.3</t>
  </si>
  <si>
    <t>ОП.00</t>
  </si>
  <si>
    <t>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</si>
  <si>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</si>
  <si>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</si>
  <si>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</si>
  <si>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</si>
  <si>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</si>
  <si>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</si>
  <si>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</si>
  <si>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</si>
  <si>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</si>
  <si>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</si>
  <si>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ОП.11</t>
  </si>
  <si>
    <t>Безопасность жизнедеятельности</t>
  </si>
  <si>
    <t>Стр.4</t>
  </si>
  <si>
    <t>ПМ.00</t>
  </si>
  <si>
    <t>ПМ.01</t>
  </si>
  <si>
    <t>МДК.01.01</t>
  </si>
  <si>
    <t>УП.01</t>
  </si>
  <si>
    <t>ПП.01</t>
  </si>
  <si>
    <t>Практика по профилю специальности</t>
  </si>
  <si>
    <t>ПМ.02</t>
  </si>
  <si>
    <t>МДК.02.01</t>
  </si>
  <si>
    <t>ПМ.03</t>
  </si>
  <si>
    <t>МДК.03.01</t>
  </si>
  <si>
    <t>ПП.02</t>
  </si>
  <si>
    <t>ПП.03</t>
  </si>
  <si>
    <t>Стр.5</t>
  </si>
  <si>
    <t>ПМ.04</t>
  </si>
  <si>
    <t>МДК.04.01</t>
  </si>
  <si>
    <t>ПП.04</t>
  </si>
  <si>
    <t>Стр.6</t>
  </si>
  <si>
    <t>ВСЕГО</t>
  </si>
  <si>
    <t>ПДП</t>
  </si>
  <si>
    <t>Преддипломная практика</t>
  </si>
  <si>
    <t>ГИА</t>
  </si>
  <si>
    <t>дисциплин и МДК</t>
  </si>
  <si>
    <t>учебной практики</t>
  </si>
  <si>
    <t>экзаменов</t>
  </si>
  <si>
    <t>дифф. зачетов</t>
  </si>
  <si>
    <t>зачетов</t>
  </si>
  <si>
    <t>Основы философии</t>
  </si>
  <si>
    <t>Психология общения</t>
  </si>
  <si>
    <t>Общепрофессиональные дисциплины</t>
  </si>
  <si>
    <r>
      <t xml:space="preserve">Нормативный срок обучения - </t>
    </r>
    <r>
      <rPr>
        <b/>
        <u val="single"/>
        <sz val="12"/>
        <rFont val="Arial Cyr"/>
        <family val="0"/>
      </rPr>
      <t>4</t>
    </r>
    <r>
      <rPr>
        <sz val="12"/>
        <rFont val="Arial Cyr"/>
        <family val="0"/>
      </rPr>
      <t xml:space="preserve"> года и </t>
    </r>
    <r>
      <rPr>
        <b/>
        <u val="single"/>
        <sz val="12"/>
        <rFont val="Arial Cyr"/>
        <family val="0"/>
      </rPr>
      <t>10</t>
    </r>
    <r>
      <rPr>
        <sz val="12"/>
        <rFont val="Arial Cyr"/>
        <family val="0"/>
      </rPr>
      <t xml:space="preserve"> месяцев</t>
    </r>
  </si>
  <si>
    <t>V курс</t>
  </si>
  <si>
    <t>История</t>
  </si>
  <si>
    <t>ЕН.03</t>
  </si>
  <si>
    <t>ПМ.05</t>
  </si>
  <si>
    <t>МДК.05.01</t>
  </si>
  <si>
    <t>лаб. и практ. занятий</t>
  </si>
  <si>
    <t>З</t>
  </si>
  <si>
    <t>3 сем. 16 нед.</t>
  </si>
  <si>
    <t>-, ДЗ</t>
  </si>
  <si>
    <t>ДЗ, ДЗ</t>
  </si>
  <si>
    <t>Стр.1</t>
  </si>
  <si>
    <t>О. 00</t>
  </si>
  <si>
    <t>Обществознание (включая экономику и право)</t>
  </si>
  <si>
    <t>Биология</t>
  </si>
  <si>
    <t>ОБЖ</t>
  </si>
  <si>
    <t>Физика</t>
  </si>
  <si>
    <t>-, Э</t>
  </si>
  <si>
    <t>4 сем. 23 нед.</t>
  </si>
  <si>
    <t>7 сем. 16 нед.</t>
  </si>
  <si>
    <t>в т. ч.</t>
  </si>
  <si>
    <t>ОП.12</t>
  </si>
  <si>
    <t>ОП.13</t>
  </si>
  <si>
    <t>ОП.14</t>
  </si>
  <si>
    <t>4 нед.</t>
  </si>
  <si>
    <t>6 нед.</t>
  </si>
  <si>
    <t>5 сем. 16 нед.</t>
  </si>
  <si>
    <t>-</t>
  </si>
  <si>
    <t>производственной практики</t>
  </si>
  <si>
    <t>преддипломной практики</t>
  </si>
  <si>
    <t>I. КАБИНЕТЫ</t>
  </si>
  <si>
    <t>1.</t>
  </si>
  <si>
    <t>2.</t>
  </si>
  <si>
    <t>3.</t>
  </si>
  <si>
    <t>4.</t>
  </si>
  <si>
    <t>5.</t>
  </si>
  <si>
    <t>6.</t>
  </si>
  <si>
    <t>7.</t>
  </si>
  <si>
    <t>8.</t>
  </si>
  <si>
    <t>II.  ЛАБОРАТОРИИ</t>
  </si>
  <si>
    <t>Спортивный зал</t>
  </si>
  <si>
    <t>Наименование</t>
  </si>
  <si>
    <t>№ п/п</t>
  </si>
  <si>
    <t>III.  МАСТЕРСКИЕ</t>
  </si>
  <si>
    <t>IV. СПОРТИВНЫЙ КОМПЛЕКС</t>
  </si>
  <si>
    <t>Открытый стадион широкого профиля с элементами полосы препятствий</t>
  </si>
  <si>
    <t>V.  ЗАЛЫ</t>
  </si>
  <si>
    <t>Библиотека, читальный зал с выходом в сеть Интернет</t>
  </si>
  <si>
    <t>Актовый зал</t>
  </si>
  <si>
    <t>З,З,З,З,З,З,З,ДЗ</t>
  </si>
  <si>
    <r>
      <rPr>
        <b/>
        <vertAlign val="subscript"/>
        <sz val="11"/>
        <rFont val="Times New Roman Cyr"/>
        <family val="0"/>
      </rPr>
      <t>-З</t>
    </r>
    <r>
      <rPr>
        <b/>
        <sz val="11"/>
        <rFont val="Times New Roman Cyr"/>
        <family val="1"/>
      </rPr>
      <t>/10</t>
    </r>
    <r>
      <rPr>
        <b/>
        <vertAlign val="subscript"/>
        <sz val="11"/>
        <rFont val="Times New Roman Cyr"/>
        <family val="0"/>
      </rPr>
      <t>ДЗ</t>
    </r>
    <r>
      <rPr>
        <b/>
        <sz val="11"/>
        <rFont val="Times New Roman Cyr"/>
        <family val="1"/>
      </rPr>
      <t>/3</t>
    </r>
    <r>
      <rPr>
        <b/>
        <vertAlign val="subscript"/>
        <sz val="11"/>
        <rFont val="Times New Roman Cyr"/>
        <family val="0"/>
      </rPr>
      <t>Э</t>
    </r>
  </si>
  <si>
    <t>курсовых работ (проектов)</t>
  </si>
  <si>
    <t>Элементы высшей математики</t>
  </si>
  <si>
    <t>Теория вероятностей и математическая статистика</t>
  </si>
  <si>
    <t>ЕН.04</t>
  </si>
  <si>
    <t>Экологические основы природопользования</t>
  </si>
  <si>
    <t>Основы исследовательской деятельности</t>
  </si>
  <si>
    <t>ОП.16</t>
  </si>
  <si>
    <t>ОП.18</t>
  </si>
  <si>
    <t>ОП.19</t>
  </si>
  <si>
    <t>МДК.01.02</t>
  </si>
  <si>
    <t>МДК.02.02</t>
  </si>
  <si>
    <t>МДК.03.02</t>
  </si>
  <si>
    <t>УП.02</t>
  </si>
  <si>
    <t>ОП.20</t>
  </si>
  <si>
    <t>ПМ.06</t>
  </si>
  <si>
    <t>МДК.06.01</t>
  </si>
  <si>
    <t>ПП.06</t>
  </si>
  <si>
    <t>6 сем. 24 нед.</t>
  </si>
  <si>
    <t>8 сем. 23 нед.</t>
  </si>
  <si>
    <t>Э</t>
  </si>
  <si>
    <t>ДЗ</t>
  </si>
  <si>
    <t>3. ПЕРЕЧЕНЬ КАБИНЕТОВ, ЛАБОРАТОРИЙ, МАСТЕРСКИХ И ДРУГИХ ПОМЕЩЕНИЙ</t>
  </si>
  <si>
    <t>Социально-экономических дисциплин</t>
  </si>
  <si>
    <t>Математических дисциплин</t>
  </si>
  <si>
    <t>Безопасности жизнедеятельности</t>
  </si>
  <si>
    <r>
      <t xml:space="preserve">Профиль получаемого профессионального образования: </t>
    </r>
    <r>
      <rPr>
        <b/>
        <u val="single"/>
        <sz val="12"/>
        <rFont val="Arial Cyr"/>
        <family val="0"/>
      </rPr>
      <t>технический</t>
    </r>
  </si>
  <si>
    <r>
      <t xml:space="preserve">на базе </t>
    </r>
    <r>
      <rPr>
        <b/>
        <u val="single"/>
        <sz val="12"/>
        <rFont val="Arial Cyr"/>
        <family val="0"/>
      </rPr>
      <t>основного общего образования</t>
    </r>
  </si>
  <si>
    <t>Э(к)</t>
  </si>
  <si>
    <t>Профессиональные модули</t>
  </si>
  <si>
    <t>ПП.05</t>
  </si>
  <si>
    <t>ОГСЭ.06</t>
  </si>
  <si>
    <t>Духовные и нравственные основы мировой художественной культуры</t>
  </si>
  <si>
    <t>УТВЕРЖДАЮ</t>
  </si>
  <si>
    <t>программы подготовки специалистов среднего звена</t>
  </si>
  <si>
    <t>областного государственного бюджетного профессионального образовательного учреждения</t>
  </si>
  <si>
    <t>"Смоленская академия профессионального образования"</t>
  </si>
  <si>
    <t>Общеобразовательные учебные дисциплины</t>
  </si>
  <si>
    <t>ОУД.01</t>
  </si>
  <si>
    <t>ОУД.02</t>
  </si>
  <si>
    <t>Математика: алгебра и начала математического анализа; геометрия</t>
  </si>
  <si>
    <t>ОУД.05</t>
  </si>
  <si>
    <t>ОУД.06</t>
  </si>
  <si>
    <t>Информатика</t>
  </si>
  <si>
    <t>Химия</t>
  </si>
  <si>
    <t>ОУД.10</t>
  </si>
  <si>
    <t>ОУД.11</t>
  </si>
  <si>
    <t>УД.n</t>
  </si>
  <si>
    <t>Дополнительные</t>
  </si>
  <si>
    <t>УД.1</t>
  </si>
  <si>
    <t>Введение в специальность</t>
  </si>
  <si>
    <t>УД.2</t>
  </si>
  <si>
    <t>Проектная деятельность</t>
  </si>
  <si>
    <t>ОУД.12</t>
  </si>
  <si>
    <t>Экология</t>
  </si>
  <si>
    <t>Общий гуманитарный и социально-экономический учебный цикл</t>
  </si>
  <si>
    <t>Математический и общий естественнонаучный учебный цикл</t>
  </si>
  <si>
    <t>Профессиональный учебный цикл</t>
  </si>
  <si>
    <r>
      <t xml:space="preserve">Консультации: </t>
    </r>
    <r>
      <rPr>
        <sz val="10.5"/>
        <rFont val="Times New Roman Cyr"/>
        <family val="0"/>
      </rPr>
      <t>4 часа на одного обучающегося на каждый учебный год</t>
    </r>
  </si>
  <si>
    <t>ОП.21</t>
  </si>
  <si>
    <t>Основы предпринимательства</t>
  </si>
  <si>
    <t>ОУД.08*</t>
  </si>
  <si>
    <t>Стрелковый тир (место для стрельбы)</t>
  </si>
  <si>
    <r>
      <t xml:space="preserve">Квалификация: </t>
    </r>
    <r>
      <rPr>
        <b/>
        <u val="single"/>
        <sz val="12"/>
        <rFont val="Arial Cyr"/>
        <family val="0"/>
      </rPr>
      <t>специалист по администрированию сети</t>
    </r>
  </si>
  <si>
    <t>Элементы математической логики</t>
  </si>
  <si>
    <t>Архитектура аппаратных средств</t>
  </si>
  <si>
    <t>Основы программирования и баз данных</t>
  </si>
  <si>
    <t>Электротехнические основы источников питания</t>
  </si>
  <si>
    <t>Инженерная компьютерная графика</t>
  </si>
  <si>
    <t>Метрология, стандартизация, сертификация и техническое регулирование</t>
  </si>
  <si>
    <t>Основы теории информации</t>
  </si>
  <si>
    <t>Технология физического уровня передачи данных</t>
  </si>
  <si>
    <t xml:space="preserve">Операционные системы </t>
  </si>
  <si>
    <t>Компьютерное моделирование</t>
  </si>
  <si>
    <t>Математический аппарат для построения компьютерных систем</t>
  </si>
  <si>
    <t>Организация сетевого администрирования</t>
  </si>
  <si>
    <t>Программное обеспечение компьютерных сетей</t>
  </si>
  <si>
    <t>Организация администрирования компьютерных систем</t>
  </si>
  <si>
    <t>Эксплуатация объектов сетевой инфраструктуры</t>
  </si>
  <si>
    <t>Безопасность функционирования информационных систем</t>
  </si>
  <si>
    <t>Управление сетевыми сервисами</t>
  </si>
  <si>
    <t>Конфигурирование и поддержка сетевой инфраструктуры</t>
  </si>
  <si>
    <t>Дизайн архитектуры распределенных сетей</t>
  </si>
  <si>
    <t>Иностранного языка (лингафонный)</t>
  </si>
  <si>
    <t>Естественнонаучных дисциплин</t>
  </si>
  <si>
    <t xml:space="preserve">Метрологии и стандартизации </t>
  </si>
  <si>
    <t>Основ теории кодирования и передачи информации</t>
  </si>
  <si>
    <t>Математических принципов построения компьютерных сетей</t>
  </si>
  <si>
    <t>Вычислительной техники, архитектуры персонального компьютера
и периферийных устройств</t>
  </si>
  <si>
    <t>Электрических основ источников питания</t>
  </si>
  <si>
    <t>Эксплуатации объектов сетевой инфраструктуры</t>
  </si>
  <si>
    <t>Программно-аппаратной защиты объектов сетевой инфраструктуры</t>
  </si>
  <si>
    <t>Программного обеспечения компьютерных сетей, 
программирования и баз данных</t>
  </si>
  <si>
    <t>Организации и принципов построения компьютерных систем</t>
  </si>
  <si>
    <t>Информационных ресурсов</t>
  </si>
  <si>
    <t>Монтажа и настройки объектов сетевой инфраструктуры</t>
  </si>
  <si>
    <t>IV. ПОЛИГОНЫ</t>
  </si>
  <si>
    <t>Администрирования сетевых операционных систем</t>
  </si>
  <si>
    <t>Технического контроля и диагностики сетевой инфраструктуры</t>
  </si>
  <si>
    <t>V. СТУДИИ</t>
  </si>
  <si>
    <t>Проектирования и дизайна сетевых архитектур и инженерной графики</t>
  </si>
  <si>
    <t>VI. ТРЕНАЖЕРЫ И ТРЕНАЖЕРНЫЕ КОМПЛЕКСЫ</t>
  </si>
  <si>
    <t>Тренажерный зал общефизической подготовки</t>
  </si>
  <si>
    <t>Выполнение работ по профессии 14995 Наладчик технологического оборудования</t>
  </si>
  <si>
    <t>Организация и реализация профессиональной деятельности наладчика технологического оборудования</t>
  </si>
  <si>
    <t>МДК.05.02</t>
  </si>
  <si>
    <t>УП.06</t>
  </si>
  <si>
    <t>Охрана труда</t>
  </si>
  <si>
    <t>Участие в модернизации сетевой инфраструктуры</t>
  </si>
  <si>
    <t>УП.05</t>
  </si>
  <si>
    <t>Построение защищенных компьютерных сетей</t>
  </si>
  <si>
    <t>Эксплуатация оборудования Cisco</t>
  </si>
  <si>
    <t>ОП.22</t>
  </si>
  <si>
    <t>Экономика организации</t>
  </si>
  <si>
    <t>Управление персоналом</t>
  </si>
  <si>
    <t>Управление качеством</t>
  </si>
  <si>
    <t>Эксплуатация компьютерных сетей DLINK</t>
  </si>
  <si>
    <t>ДЗк</t>
  </si>
  <si>
    <t>ПМ.07</t>
  </si>
  <si>
    <t>МДК.07.01</t>
  </si>
  <si>
    <t>УП.07</t>
  </si>
  <si>
    <t>ПП.07</t>
  </si>
  <si>
    <t>Выполнение работ по профессии 16199 
Оператор электронно-вычислительных 
и вычислительных машин</t>
  </si>
  <si>
    <t>Организация и реализация 
профессиональной деятельности оператора 
электронно-вычислительных машин и 
вычислительных машин</t>
  </si>
  <si>
    <t>стр.7</t>
  </si>
  <si>
    <t>ОП.15</t>
  </si>
  <si>
    <t>ОП.17</t>
  </si>
  <si>
    <t>Технические средства информатизации</t>
  </si>
  <si>
    <t xml:space="preserve"> -, ДЗ</t>
  </si>
  <si>
    <t>Правовое обеспечение профессиональной деятельности</t>
  </si>
  <si>
    <t>Маркетинг товаров и услуг</t>
  </si>
  <si>
    <t>Зк</t>
  </si>
  <si>
    <t>Русский язык и культура речи</t>
  </si>
  <si>
    <t>ОГСЭ.07</t>
  </si>
  <si>
    <t>9 сем. 16 нед. 4 дня</t>
  </si>
  <si>
    <t>10 сем. 13 нед. 2 дня</t>
  </si>
  <si>
    <r>
      <t>1</t>
    </r>
    <r>
      <rPr>
        <b/>
        <vertAlign val="subscript"/>
        <sz val="11"/>
        <rFont val="Times New Roman Cyr"/>
        <family val="0"/>
      </rPr>
      <t>З</t>
    </r>
    <r>
      <rPr>
        <b/>
        <sz val="11"/>
        <rFont val="Times New Roman Cyr"/>
        <family val="1"/>
      </rPr>
      <t>/1</t>
    </r>
    <r>
      <rPr>
        <b/>
        <vertAlign val="subscript"/>
        <sz val="11"/>
        <rFont val="Times New Roman Cyr"/>
        <family val="0"/>
      </rPr>
      <t>ДЗ</t>
    </r>
    <r>
      <rPr>
        <b/>
        <sz val="11"/>
        <rFont val="Times New Roman Cyr"/>
        <family val="1"/>
      </rPr>
      <t>/2</t>
    </r>
    <r>
      <rPr>
        <b/>
        <vertAlign val="subscript"/>
        <sz val="11"/>
        <rFont val="Times New Roman Cyr"/>
        <family val="0"/>
      </rPr>
      <t>Э</t>
    </r>
  </si>
  <si>
    <t>ДЗ, Э</t>
  </si>
  <si>
    <t xml:space="preserve"> -, З</t>
  </si>
  <si>
    <r>
      <t>1.</t>
    </r>
    <r>
      <rPr>
        <sz val="7"/>
        <rFont val="Times New Roman"/>
        <family val="1"/>
      </rPr>
      <t> </t>
    </r>
    <r>
      <rPr>
        <sz val="12"/>
        <rFont val="Times New Roman"/>
        <family val="1"/>
      </rPr>
      <t>Государственный экзамен – с 18.05 по 24.05 (всего – 1 нед.)</t>
    </r>
  </si>
  <si>
    <r>
      <t>2.</t>
    </r>
    <r>
      <rPr>
        <sz val="7"/>
        <rFont val="Times New Roman"/>
        <family val="1"/>
      </rPr>
      <t> </t>
    </r>
    <r>
      <rPr>
        <sz val="12"/>
        <rFont val="Times New Roman"/>
        <family val="1"/>
      </rPr>
      <t>Выпускная квалификационная работа:</t>
    </r>
  </si>
  <si>
    <t>подготовка выпускной квалификационной работы – с 25.05 по 21.06 (всего – 4 нед.);</t>
  </si>
  <si>
    <t>Примечание: в високосный год указанные даты смещаются назад на 1 день.</t>
  </si>
  <si>
    <t>защита выпускной квалификационной работы – с 22.06 по 28.06 (всего – 1 нед.).</t>
  </si>
  <si>
    <t>Участие в проектировании сетевой инфраструктуры</t>
  </si>
  <si>
    <r>
      <t xml:space="preserve">по специальности среднего профессионального образования </t>
    </r>
    <r>
      <rPr>
        <b/>
        <u val="single"/>
        <sz val="12"/>
        <rFont val="Arial Cyr"/>
        <family val="0"/>
      </rPr>
      <t>09.02.02 Компьютерные сети</t>
    </r>
  </si>
  <si>
    <r>
      <t>-</t>
    </r>
    <r>
      <rPr>
        <b/>
        <vertAlign val="subscript"/>
        <sz val="11"/>
        <rFont val="Times New Roman Cyr"/>
        <family val="0"/>
      </rPr>
      <t>З</t>
    </r>
    <r>
      <rPr>
        <b/>
        <sz val="11"/>
        <rFont val="Times New Roman Cyr"/>
        <family val="1"/>
      </rPr>
      <t>/12</t>
    </r>
    <r>
      <rPr>
        <b/>
        <vertAlign val="subscript"/>
        <sz val="11"/>
        <rFont val="Times New Roman Cyr"/>
        <family val="0"/>
      </rPr>
      <t>ДЗ</t>
    </r>
    <r>
      <rPr>
        <b/>
        <sz val="11"/>
        <rFont val="Times New Roman Cyr"/>
        <family val="1"/>
      </rPr>
      <t>/13</t>
    </r>
    <r>
      <rPr>
        <b/>
        <vertAlign val="subscript"/>
        <sz val="11"/>
        <rFont val="Times New Roman Cyr"/>
        <family val="0"/>
      </rPr>
      <t>Э</t>
    </r>
  </si>
  <si>
    <t>Э, -, ДЗ</t>
  </si>
  <si>
    <t>И. о. директора ОГБПОУ СмолАПО</t>
  </si>
  <si>
    <t>_______________ Н. В. Судденкова</t>
  </si>
  <si>
    <t>"03" мая 2017 г.</t>
  </si>
  <si>
    <t>Русский язык</t>
  </si>
  <si>
    <t>Литература</t>
  </si>
  <si>
    <t>ОУД.03</t>
  </si>
  <si>
    <t>ОУД.04*</t>
  </si>
  <si>
    <t>-, ДЗк</t>
  </si>
  <si>
    <t>ОУД.07</t>
  </si>
  <si>
    <t>ОУД.09*</t>
  </si>
  <si>
    <t>ОУД.13</t>
  </si>
  <si>
    <t>ОП.23</t>
  </si>
  <si>
    <t>Основы финансовой грамотности</t>
  </si>
  <si>
    <t>-,З,-,-,З,-,-,ДЗ</t>
  </si>
  <si>
    <r>
      <t>6</t>
    </r>
    <r>
      <rPr>
        <b/>
        <vertAlign val="subscript"/>
        <sz val="11"/>
        <rFont val="Times New Roman Cyr"/>
        <family val="0"/>
      </rPr>
      <t>З</t>
    </r>
    <r>
      <rPr>
        <b/>
        <sz val="11"/>
        <rFont val="Times New Roman Cyr"/>
        <family val="1"/>
      </rPr>
      <t>/2</t>
    </r>
    <r>
      <rPr>
        <b/>
        <vertAlign val="subscript"/>
        <sz val="11"/>
        <rFont val="Times New Roman Cyr"/>
        <family val="0"/>
      </rPr>
      <t>ДЗ</t>
    </r>
    <r>
      <rPr>
        <b/>
        <sz val="11"/>
        <rFont val="Times New Roman Cyr"/>
        <family val="1"/>
      </rPr>
      <t>/-</t>
    </r>
    <r>
      <rPr>
        <b/>
        <vertAlign val="subscript"/>
        <sz val="11"/>
        <rFont val="Times New Roman Cyr"/>
        <family val="0"/>
      </rPr>
      <t>Э</t>
    </r>
  </si>
  <si>
    <r>
      <t>8</t>
    </r>
    <r>
      <rPr>
        <b/>
        <vertAlign val="subscript"/>
        <sz val="11"/>
        <rFont val="Times New Roman Cyr"/>
        <family val="0"/>
      </rPr>
      <t>З</t>
    </r>
    <r>
      <rPr>
        <b/>
        <sz val="11"/>
        <rFont val="Times New Roman Cyr"/>
        <family val="1"/>
      </rPr>
      <t>/10</t>
    </r>
    <r>
      <rPr>
        <b/>
        <vertAlign val="subscript"/>
        <sz val="11"/>
        <rFont val="Times New Roman Cyr"/>
        <family val="0"/>
      </rPr>
      <t>ДЗ</t>
    </r>
    <r>
      <rPr>
        <b/>
        <sz val="11"/>
        <rFont val="Times New Roman Cyr"/>
        <family val="1"/>
      </rPr>
      <t>/5</t>
    </r>
    <r>
      <rPr>
        <b/>
        <vertAlign val="subscript"/>
        <sz val="11"/>
        <rFont val="Times New Roman Cyr"/>
        <family val="0"/>
      </rPr>
      <t>Э</t>
    </r>
  </si>
  <si>
    <r>
      <t>8</t>
    </r>
    <r>
      <rPr>
        <b/>
        <vertAlign val="subscript"/>
        <sz val="11"/>
        <rFont val="Times New Roman Cyr"/>
        <family val="0"/>
      </rPr>
      <t>З</t>
    </r>
    <r>
      <rPr>
        <b/>
        <sz val="11"/>
        <rFont val="Times New Roman Cyr"/>
        <family val="1"/>
      </rPr>
      <t>/22</t>
    </r>
    <r>
      <rPr>
        <b/>
        <vertAlign val="subscript"/>
        <sz val="11"/>
        <rFont val="Times New Roman Cyr"/>
        <family val="0"/>
      </rPr>
      <t>ДЗ</t>
    </r>
    <r>
      <rPr>
        <b/>
        <sz val="11"/>
        <rFont val="Times New Roman Cyr"/>
        <family val="1"/>
      </rPr>
      <t>/18</t>
    </r>
    <r>
      <rPr>
        <b/>
        <vertAlign val="subscript"/>
        <sz val="11"/>
        <rFont val="Times New Roman Cyr"/>
        <family val="0"/>
      </rPr>
      <t>Э</t>
    </r>
  </si>
  <si>
    <r>
      <t>15</t>
    </r>
    <r>
      <rPr>
        <b/>
        <vertAlign val="subscript"/>
        <sz val="11"/>
        <rFont val="Times New Roman Cyr"/>
        <family val="0"/>
      </rPr>
      <t>З</t>
    </r>
    <r>
      <rPr>
        <b/>
        <sz val="11"/>
        <rFont val="Times New Roman Cyr"/>
        <family val="1"/>
      </rPr>
      <t>/35</t>
    </r>
    <r>
      <rPr>
        <b/>
        <vertAlign val="subscript"/>
        <sz val="11"/>
        <rFont val="Times New Roman Cyr"/>
        <family val="0"/>
      </rPr>
      <t>ДЗ</t>
    </r>
    <r>
      <rPr>
        <b/>
        <sz val="11"/>
        <rFont val="Times New Roman Cyr"/>
        <family val="1"/>
      </rPr>
      <t>/23</t>
    </r>
    <r>
      <rPr>
        <b/>
        <vertAlign val="subscript"/>
        <sz val="11"/>
        <rFont val="Times New Roman Cyr"/>
        <family val="0"/>
      </rPr>
      <t>Э</t>
    </r>
  </si>
  <si>
    <t>Организация, принципы построения и функционирования компьютерных сетей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</si>
</sst>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\ &quot;DM&quot;;\-#,##0\ &quot;DM&quot;"/>
    <numFmt numFmtId="166" formatCode="#,##0\ &quot;DM&quot;;[Red]\-#,##0\ &quot;DM&quot;"/>
    <numFmt numFmtId="167" formatCode="#,##0.00\ &quot;DM&quot;;\-#,##0.00\ &quot;DM&quot;"/>
    <numFmt numFmtId="168" formatCode="#,##0.00\ &quot;DM&quot;;[Red]\-#,##0.00\ &quot;DM&quot;"/>
    <numFmt numFmtId="169" formatCode="_-* #,##0\ &quot;DM&quot;_-;\-* #,##0\ &quot;DM&quot;_-;_-* &quot;-&quot;\ &quot;DM&quot;_-;_-@_-"/>
    <numFmt numFmtId="170" formatCode="_-* #,##0\ _D_M_-;\-* #,##0\ _D_M_-;_-* &quot;-&quot;\ _D_M_-;_-@_-"/>
    <numFmt numFmtId="171" formatCode="_-* #,##0.00\ &quot;DM&quot;_-;\-* #,##0.00\ &quot;DM&quot;_-;_-* &quot;-&quot;??\ &quot;DM&quot;_-;_-@_-"/>
    <numFmt numFmtId="172" formatCode="_-* #,##0.00\ _D_M_-;\-* #,##0.00\ _D_M_-;_-* &quot;-&quot;??\ _D_M_-;_-@_-"/>
    <numFmt numFmtId="173" formatCode="000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1">
    <font>
      <sz val="10"/>
      <name val="Arial Cyr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b/>
      <u val="single"/>
      <sz val="12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Times New Roman"/>
      <family val="1"/>
    </font>
    <font>
      <b/>
      <i/>
      <sz val="11"/>
      <name val="Times New Roman Cyr"/>
      <family val="0"/>
    </font>
    <font>
      <b/>
      <sz val="10.5"/>
      <name val="Times New Roman Cyr"/>
      <family val="1"/>
    </font>
    <font>
      <b/>
      <sz val="11"/>
      <name val="Times New Roman"/>
      <family val="1"/>
    </font>
    <font>
      <i/>
      <sz val="11"/>
      <name val="Times New Roman Cyr"/>
      <family val="0"/>
    </font>
    <font>
      <sz val="11"/>
      <name val="Times New Roman"/>
      <family val="1"/>
    </font>
    <font>
      <b/>
      <vertAlign val="subscript"/>
      <sz val="11"/>
      <name val="Times New Roman Cyr"/>
      <family val="0"/>
    </font>
    <font>
      <i/>
      <sz val="12"/>
      <name val="Arial Cyr"/>
      <family val="0"/>
    </font>
    <font>
      <sz val="10.5"/>
      <name val="Times New Roman Cyr"/>
      <family val="0"/>
    </font>
    <font>
      <i/>
      <sz val="10"/>
      <name val="Times New Roman Cyr"/>
      <family val="0"/>
    </font>
    <font>
      <sz val="12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ashed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0" borderId="14" xfId="0" applyFont="1" applyBorder="1" applyAlignment="1">
      <alignment wrapText="1"/>
    </xf>
    <xf numFmtId="1" fontId="7" fillId="0" borderId="13" xfId="0" applyNumberFormat="1" applyFon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/>
    </xf>
    <xf numFmtId="1" fontId="7" fillId="0" borderId="23" xfId="0" applyNumberFormat="1" applyFont="1" applyBorder="1" applyAlignment="1">
      <alignment horizontal="center"/>
    </xf>
    <xf numFmtId="1" fontId="7" fillId="0" borderId="24" xfId="0" applyNumberFormat="1" applyFont="1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4" fillId="0" borderId="15" xfId="0" applyFont="1" applyBorder="1" applyAlignment="1">
      <alignment vertical="center"/>
    </xf>
    <xf numFmtId="0" fontId="4" fillId="0" borderId="14" xfId="0" applyFont="1" applyBorder="1" applyAlignment="1">
      <alignment wrapText="1"/>
    </xf>
    <xf numFmtId="0" fontId="15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9" fillId="0" borderId="0" xfId="0" applyFont="1" applyAlignment="1">
      <alignment/>
    </xf>
    <xf numFmtId="1" fontId="7" fillId="0" borderId="22" xfId="0" applyNumberFormat="1" applyFont="1" applyFill="1" applyBorder="1" applyAlignment="1">
      <alignment horizontal="center"/>
    </xf>
    <xf numFmtId="1" fontId="7" fillId="0" borderId="25" xfId="0" applyNumberFormat="1" applyFont="1" applyFill="1" applyBorder="1" applyAlignment="1">
      <alignment horizontal="center"/>
    </xf>
    <xf numFmtId="1" fontId="7" fillId="0" borderId="24" xfId="0" applyNumberFormat="1" applyFont="1" applyFill="1" applyBorder="1" applyAlignment="1">
      <alignment horizontal="center"/>
    </xf>
    <xf numFmtId="0" fontId="18" fillId="0" borderId="14" xfId="0" applyFont="1" applyBorder="1" applyAlignment="1">
      <alignment wrapText="1"/>
    </xf>
    <xf numFmtId="1" fontId="18" fillId="0" borderId="15" xfId="0" applyNumberFormat="1" applyFont="1" applyBorder="1" applyAlignment="1">
      <alignment horizontal="center"/>
    </xf>
    <xf numFmtId="1" fontId="18" fillId="0" borderId="14" xfId="0" applyNumberFormat="1" applyFont="1" applyBorder="1" applyAlignment="1">
      <alignment horizontal="center"/>
    </xf>
    <xf numFmtId="1" fontId="18" fillId="0" borderId="22" xfId="0" applyNumberFormat="1" applyFont="1" applyBorder="1" applyAlignment="1">
      <alignment horizontal="center"/>
    </xf>
    <xf numFmtId="1" fontId="18" fillId="0" borderId="23" xfId="0" applyNumberFormat="1" applyFont="1" applyBorder="1" applyAlignment="1">
      <alignment horizontal="center"/>
    </xf>
    <xf numFmtId="1" fontId="18" fillId="0" borderId="24" xfId="0" applyNumberFormat="1" applyFont="1" applyBorder="1" applyAlignment="1">
      <alignment horizontal="center"/>
    </xf>
    <xf numFmtId="1" fontId="18" fillId="0" borderId="25" xfId="0" applyNumberFormat="1" applyFont="1" applyFill="1" applyBorder="1" applyAlignment="1">
      <alignment horizontal="center"/>
    </xf>
    <xf numFmtId="1" fontId="18" fillId="0" borderId="22" xfId="0" applyNumberFormat="1" applyFont="1" applyFill="1" applyBorder="1" applyAlignment="1">
      <alignment horizontal="center"/>
    </xf>
    <xf numFmtId="1" fontId="18" fillId="0" borderId="24" xfId="0" applyNumberFormat="1" applyFont="1" applyFill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4" fillId="33" borderId="15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 wrapText="1"/>
    </xf>
    <xf numFmtId="1" fontId="4" fillId="33" borderId="13" xfId="0" applyNumberFormat="1" applyFont="1" applyFill="1" applyBorder="1" applyAlignment="1">
      <alignment horizontal="center" vertical="center"/>
    </xf>
    <xf numFmtId="1" fontId="4" fillId="33" borderId="18" xfId="0" applyNumberFormat="1" applyFont="1" applyFill="1" applyBorder="1" applyAlignment="1">
      <alignment horizontal="center" vertical="center"/>
    </xf>
    <xf numFmtId="1" fontId="4" fillId="33" borderId="14" xfId="0" applyNumberFormat="1" applyFont="1" applyFill="1" applyBorder="1" applyAlignment="1">
      <alignment horizontal="center" vertical="center"/>
    </xf>
    <xf numFmtId="1" fontId="4" fillId="33" borderId="15" xfId="0" applyNumberFormat="1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/>
    </xf>
    <xf numFmtId="1" fontId="15" fillId="0" borderId="25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Alignment="1">
      <alignment horizontal="left"/>
    </xf>
    <xf numFmtId="0" fontId="19" fillId="0" borderId="29" xfId="0" applyFont="1" applyBorder="1" applyAlignment="1">
      <alignment horizontal="center"/>
    </xf>
    <xf numFmtId="0" fontId="0" fillId="0" borderId="0" xfId="0" applyBorder="1" applyAlignment="1">
      <alignment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32" xfId="0" applyFont="1" applyBorder="1" applyAlignment="1">
      <alignment/>
    </xf>
    <xf numFmtId="0" fontId="19" fillId="0" borderId="33" xfId="0" applyFont="1" applyBorder="1" applyAlignment="1">
      <alignment/>
    </xf>
    <xf numFmtId="0" fontId="19" fillId="0" borderId="34" xfId="0" applyFont="1" applyBorder="1" applyAlignment="1">
      <alignment/>
    </xf>
    <xf numFmtId="0" fontId="19" fillId="0" borderId="32" xfId="0" applyFont="1" applyBorder="1" applyAlignment="1">
      <alignment horizontal="left"/>
    </xf>
    <xf numFmtId="0" fontId="19" fillId="0" borderId="33" xfId="0" applyFont="1" applyBorder="1" applyAlignment="1">
      <alignment horizontal="left"/>
    </xf>
    <xf numFmtId="0" fontId="19" fillId="0" borderId="34" xfId="0" applyFont="1" applyBorder="1" applyAlignment="1">
      <alignment horizontal="left"/>
    </xf>
    <xf numFmtId="0" fontId="19" fillId="0" borderId="35" xfId="0" applyFont="1" applyBorder="1" applyAlignment="1">
      <alignment horizontal="center"/>
    </xf>
    <xf numFmtId="0" fontId="19" fillId="0" borderId="36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38" xfId="0" applyFont="1" applyBorder="1" applyAlignment="1">
      <alignment/>
    </xf>
    <xf numFmtId="0" fontId="19" fillId="0" borderId="31" xfId="0" applyFont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  <xf numFmtId="0" fontId="14" fillId="0" borderId="0" xfId="0" applyFont="1" applyAlignment="1">
      <alignment/>
    </xf>
    <xf numFmtId="49" fontId="4" fillId="33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9" fillId="0" borderId="36" xfId="0" applyFont="1" applyBorder="1" applyAlignment="1">
      <alignment horizontal="left"/>
    </xf>
    <xf numFmtId="0" fontId="19" fillId="0" borderId="37" xfId="0" applyFont="1" applyBorder="1" applyAlignment="1">
      <alignment horizontal="left"/>
    </xf>
    <xf numFmtId="0" fontId="19" fillId="0" borderId="38" xfId="0" applyFont="1" applyBorder="1" applyAlignment="1">
      <alignment horizontal="left"/>
    </xf>
    <xf numFmtId="0" fontId="19" fillId="0" borderId="39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7" fillId="0" borderId="0" xfId="0" applyFont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/>
    </xf>
    <xf numFmtId="0" fontId="19" fillId="0" borderId="41" xfId="0" applyFont="1" applyBorder="1" applyAlignment="1">
      <alignment horizontal="left"/>
    </xf>
    <xf numFmtId="1" fontId="15" fillId="34" borderId="25" xfId="0" applyNumberFormat="1" applyFont="1" applyFill="1" applyBorder="1" applyAlignment="1">
      <alignment horizontal="center" vertical="center"/>
    </xf>
    <xf numFmtId="1" fontId="15" fillId="34" borderId="23" xfId="0" applyNumberFormat="1" applyFont="1" applyFill="1" applyBorder="1" applyAlignment="1">
      <alignment horizontal="center" vertical="center"/>
    </xf>
    <xf numFmtId="1" fontId="15" fillId="34" borderId="22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1" fontId="7" fillId="0" borderId="18" xfId="0" applyNumberFormat="1" applyFont="1" applyFill="1" applyBorder="1" applyAlignment="1">
      <alignment horizontal="center"/>
    </xf>
    <xf numFmtId="1" fontId="7" fillId="0" borderId="14" xfId="0" applyNumberFormat="1" applyFont="1" applyFill="1" applyBorder="1" applyAlignment="1">
      <alignment horizontal="center"/>
    </xf>
    <xf numFmtId="1" fontId="7" fillId="0" borderId="23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wrapText="1"/>
    </xf>
    <xf numFmtId="0" fontId="19" fillId="0" borderId="18" xfId="0" applyFont="1" applyFill="1" applyBorder="1" applyAlignment="1">
      <alignment horizontal="center"/>
    </xf>
    <xf numFmtId="0" fontId="7" fillId="0" borderId="14" xfId="0" applyFont="1" applyFill="1" applyBorder="1" applyAlignment="1">
      <alignment wrapText="1"/>
    </xf>
    <xf numFmtId="0" fontId="19" fillId="0" borderId="14" xfId="0" applyFont="1" applyFill="1" applyBorder="1" applyAlignment="1">
      <alignment wrapText="1"/>
    </xf>
    <xf numFmtId="0" fontId="4" fillId="34" borderId="15" xfId="0" applyFont="1" applyFill="1" applyBorder="1" applyAlignment="1">
      <alignment vertical="center"/>
    </xf>
    <xf numFmtId="0" fontId="4" fillId="34" borderId="14" xfId="0" applyFont="1" applyFill="1" applyBorder="1" applyAlignment="1">
      <alignment vertical="center" wrapText="1"/>
    </xf>
    <xf numFmtId="49" fontId="4" fillId="34" borderId="13" xfId="0" applyNumberFormat="1" applyFont="1" applyFill="1" applyBorder="1" applyAlignment="1">
      <alignment horizontal="center" vertical="center"/>
    </xf>
    <xf numFmtId="1" fontId="4" fillId="34" borderId="13" xfId="0" applyNumberFormat="1" applyFont="1" applyFill="1" applyBorder="1" applyAlignment="1">
      <alignment horizontal="center" vertical="center"/>
    </xf>
    <xf numFmtId="1" fontId="4" fillId="34" borderId="15" xfId="0" applyNumberFormat="1" applyFont="1" applyFill="1" applyBorder="1" applyAlignment="1">
      <alignment horizontal="center" vertical="center"/>
    </xf>
    <xf numFmtId="1" fontId="4" fillId="34" borderId="14" xfId="0" applyNumberFormat="1" applyFont="1" applyFill="1" applyBorder="1" applyAlignment="1">
      <alignment horizontal="center" vertical="center"/>
    </xf>
    <xf numFmtId="1" fontId="4" fillId="34" borderId="22" xfId="0" applyNumberFormat="1" applyFont="1" applyFill="1" applyBorder="1" applyAlignment="1">
      <alignment horizontal="center" vertical="center"/>
    </xf>
    <xf numFmtId="1" fontId="4" fillId="34" borderId="23" xfId="0" applyNumberFormat="1" applyFont="1" applyFill="1" applyBorder="1" applyAlignment="1">
      <alignment horizontal="center" vertical="center"/>
    </xf>
    <xf numFmtId="1" fontId="4" fillId="34" borderId="25" xfId="0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wrapText="1"/>
    </xf>
    <xf numFmtId="1" fontId="15" fillId="0" borderId="13" xfId="0" applyNumberFormat="1" applyFont="1" applyFill="1" applyBorder="1" applyAlignment="1">
      <alignment horizontal="center"/>
    </xf>
    <xf numFmtId="1" fontId="15" fillId="0" borderId="15" xfId="0" applyNumberFormat="1" applyFont="1" applyFill="1" applyBorder="1" applyAlignment="1">
      <alignment horizontal="center"/>
    </xf>
    <xf numFmtId="1" fontId="15" fillId="0" borderId="14" xfId="0" applyNumberFormat="1" applyFont="1" applyFill="1" applyBorder="1" applyAlignment="1">
      <alignment horizontal="center"/>
    </xf>
    <xf numFmtId="1" fontId="15" fillId="0" borderId="22" xfId="0" applyNumberFormat="1" applyFont="1" applyFill="1" applyBorder="1" applyAlignment="1">
      <alignment horizontal="center"/>
    </xf>
    <xf numFmtId="1" fontId="15" fillId="0" borderId="23" xfId="0" applyNumberFormat="1" applyFont="1" applyFill="1" applyBorder="1" applyAlignment="1">
      <alignment horizontal="center"/>
    </xf>
    <xf numFmtId="1" fontId="15" fillId="0" borderId="25" xfId="0" applyNumberFormat="1" applyFont="1" applyFill="1" applyBorder="1" applyAlignment="1">
      <alignment horizontal="center"/>
    </xf>
    <xf numFmtId="1" fontId="7" fillId="0" borderId="15" xfId="0" applyNumberFormat="1" applyFont="1" applyFill="1" applyBorder="1" applyAlignment="1">
      <alignment horizontal="center"/>
    </xf>
    <xf numFmtId="0" fontId="18" fillId="0" borderId="14" xfId="0" applyFont="1" applyFill="1" applyBorder="1" applyAlignment="1">
      <alignment wrapText="1"/>
    </xf>
    <xf numFmtId="49" fontId="18" fillId="0" borderId="14" xfId="0" applyNumberFormat="1" applyFont="1" applyFill="1" applyBorder="1" applyAlignment="1">
      <alignment horizontal="center"/>
    </xf>
    <xf numFmtId="1" fontId="18" fillId="0" borderId="15" xfId="0" applyNumberFormat="1" applyFont="1" applyFill="1" applyBorder="1" applyAlignment="1">
      <alignment horizontal="center"/>
    </xf>
    <xf numFmtId="1" fontId="18" fillId="0" borderId="14" xfId="0" applyNumberFormat="1" applyFont="1" applyFill="1" applyBorder="1" applyAlignment="1">
      <alignment horizontal="center"/>
    </xf>
    <xf numFmtId="1" fontId="18" fillId="0" borderId="23" xfId="0" applyNumberFormat="1" applyFont="1" applyFill="1" applyBorder="1" applyAlignment="1">
      <alignment horizontal="center"/>
    </xf>
    <xf numFmtId="1" fontId="15" fillId="0" borderId="24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1" fontId="7" fillId="0" borderId="26" xfId="0" applyNumberFormat="1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 vertical="center"/>
    </xf>
    <xf numFmtId="1" fontId="4" fillId="33" borderId="15" xfId="0" applyNumberFormat="1" applyFont="1" applyFill="1" applyBorder="1" applyAlignment="1">
      <alignment horizontal="center" vertical="center"/>
    </xf>
    <xf numFmtId="1" fontId="4" fillId="33" borderId="14" xfId="0" applyNumberFormat="1" applyFont="1" applyFill="1" applyBorder="1" applyAlignment="1">
      <alignment horizontal="center" vertical="center"/>
    </xf>
    <xf numFmtId="49" fontId="4" fillId="35" borderId="13" xfId="0" applyNumberFormat="1" applyFont="1" applyFill="1" applyBorder="1" applyAlignment="1">
      <alignment horizontal="center" vertical="center"/>
    </xf>
    <xf numFmtId="1" fontId="4" fillId="35" borderId="13" xfId="0" applyNumberFormat="1" applyFont="1" applyFill="1" applyBorder="1" applyAlignment="1">
      <alignment horizontal="center" vertical="center"/>
    </xf>
    <xf numFmtId="1" fontId="4" fillId="35" borderId="15" xfId="0" applyNumberFormat="1" applyFont="1" applyFill="1" applyBorder="1" applyAlignment="1">
      <alignment horizontal="center" vertical="center"/>
    </xf>
    <xf numFmtId="0" fontId="4" fillId="33" borderId="14" xfId="53" applyFont="1" applyFill="1" applyBorder="1" applyAlignment="1">
      <alignment vertical="center" wrapText="1"/>
      <protection/>
    </xf>
    <xf numFmtId="0" fontId="7" fillId="0" borderId="15" xfId="53" applyFont="1" applyBorder="1">
      <alignment/>
      <protection/>
    </xf>
    <xf numFmtId="0" fontId="7" fillId="0" borderId="14" xfId="53" applyFont="1" applyBorder="1">
      <alignment/>
      <protection/>
    </xf>
    <xf numFmtId="49" fontId="7" fillId="0" borderId="14" xfId="53" applyNumberFormat="1" applyFont="1" applyBorder="1" applyAlignment="1">
      <alignment horizontal="center"/>
      <protection/>
    </xf>
    <xf numFmtId="1" fontId="7" fillId="0" borderId="13" xfId="53" applyNumberFormat="1" applyFont="1" applyBorder="1" applyAlignment="1">
      <alignment horizontal="center"/>
      <protection/>
    </xf>
    <xf numFmtId="1" fontId="7" fillId="0" borderId="18" xfId="53" applyNumberFormat="1" applyFont="1" applyBorder="1" applyAlignment="1">
      <alignment horizontal="center"/>
      <protection/>
    </xf>
    <xf numFmtId="1" fontId="7" fillId="0" borderId="25" xfId="53" applyNumberFormat="1" applyFont="1" applyBorder="1" applyAlignment="1">
      <alignment horizontal="center"/>
      <protection/>
    </xf>
    <xf numFmtId="1" fontId="7" fillId="0" borderId="43" xfId="53" applyNumberFormat="1" applyFont="1" applyBorder="1" applyAlignment="1">
      <alignment horizontal="center"/>
      <protection/>
    </xf>
    <xf numFmtId="1" fontId="7" fillId="0" borderId="23" xfId="53" applyNumberFormat="1" applyFont="1" applyBorder="1" applyAlignment="1">
      <alignment horizontal="center"/>
      <protection/>
    </xf>
    <xf numFmtId="0" fontId="7" fillId="0" borderId="14" xfId="53" applyFont="1" applyBorder="1" applyAlignment="1">
      <alignment wrapText="1"/>
      <protection/>
    </xf>
    <xf numFmtId="49" fontId="7" fillId="0" borderId="44" xfId="53" applyNumberFormat="1" applyFont="1" applyBorder="1" applyAlignment="1">
      <alignment horizontal="center"/>
      <protection/>
    </xf>
    <xf numFmtId="1" fontId="7" fillId="0" borderId="13" xfId="53" applyNumberFormat="1" applyFont="1" applyFill="1" applyBorder="1" applyAlignment="1">
      <alignment horizontal="center"/>
      <protection/>
    </xf>
    <xf numFmtId="0" fontId="7" fillId="0" borderId="18" xfId="53" applyFont="1" applyBorder="1" applyAlignment="1">
      <alignment horizontal="center"/>
      <protection/>
    </xf>
    <xf numFmtId="0" fontId="7" fillId="0" borderId="14" xfId="53" applyFont="1" applyBorder="1" applyAlignment="1">
      <alignment horizontal="center"/>
      <protection/>
    </xf>
    <xf numFmtId="0" fontId="7" fillId="0" borderId="45" xfId="53" applyFont="1" applyBorder="1" applyAlignment="1">
      <alignment horizontal="center"/>
      <protection/>
    </xf>
    <xf numFmtId="0" fontId="7" fillId="0" borderId="42" xfId="53" applyFont="1" applyBorder="1" applyAlignment="1">
      <alignment horizontal="center"/>
      <protection/>
    </xf>
    <xf numFmtId="0" fontId="7" fillId="0" borderId="15" xfId="53" applyFont="1" applyBorder="1" applyAlignment="1">
      <alignment horizontal="center"/>
      <protection/>
    </xf>
    <xf numFmtId="0" fontId="15" fillId="34" borderId="15" xfId="53" applyFont="1" applyFill="1" applyBorder="1" applyAlignment="1">
      <alignment vertical="center"/>
      <protection/>
    </xf>
    <xf numFmtId="0" fontId="15" fillId="34" borderId="14" xfId="53" applyFont="1" applyFill="1" applyBorder="1" applyAlignment="1">
      <alignment vertical="center" wrapText="1"/>
      <protection/>
    </xf>
    <xf numFmtId="49" fontId="15" fillId="34" borderId="46" xfId="53" applyNumberFormat="1" applyFont="1" applyFill="1" applyBorder="1" applyAlignment="1">
      <alignment horizontal="center" vertical="center"/>
      <protection/>
    </xf>
    <xf numFmtId="1" fontId="15" fillId="34" borderId="13" xfId="53" applyNumberFormat="1" applyFont="1" applyFill="1" applyBorder="1" applyAlignment="1">
      <alignment horizontal="center" vertical="center"/>
      <protection/>
    </xf>
    <xf numFmtId="1" fontId="15" fillId="34" borderId="18" xfId="53" applyNumberFormat="1" applyFont="1" applyFill="1" applyBorder="1" applyAlignment="1">
      <alignment horizontal="center" vertical="center"/>
      <protection/>
    </xf>
    <xf numFmtId="1" fontId="15" fillId="34" borderId="25" xfId="53" applyNumberFormat="1" applyFont="1" applyFill="1" applyBorder="1" applyAlignment="1">
      <alignment horizontal="center" vertical="center"/>
      <protection/>
    </xf>
    <xf numFmtId="1" fontId="15" fillId="34" borderId="43" xfId="53" applyNumberFormat="1" applyFont="1" applyFill="1" applyBorder="1" applyAlignment="1">
      <alignment horizontal="center" vertical="center"/>
      <protection/>
    </xf>
    <xf numFmtId="1" fontId="15" fillId="34" borderId="23" xfId="53" applyNumberFormat="1" applyFont="1" applyFill="1" applyBorder="1" applyAlignment="1">
      <alignment horizontal="center" vertical="center"/>
      <protection/>
    </xf>
    <xf numFmtId="0" fontId="7" fillId="0" borderId="47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15" fillId="0" borderId="15" xfId="0" applyFont="1" applyFill="1" applyBorder="1" applyAlignment="1">
      <alignment/>
    </xf>
    <xf numFmtId="0" fontId="18" fillId="0" borderId="15" xfId="0" applyFont="1" applyFill="1" applyBorder="1" applyAlignment="1">
      <alignment/>
    </xf>
    <xf numFmtId="0" fontId="15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18" fillId="0" borderId="15" xfId="0" applyFont="1" applyBorder="1" applyAlignment="1">
      <alignment/>
    </xf>
    <xf numFmtId="0" fontId="19" fillId="0" borderId="48" xfId="0" applyFont="1" applyBorder="1" applyAlignment="1">
      <alignment horizontal="left"/>
    </xf>
    <xf numFmtId="0" fontId="19" fillId="0" borderId="49" xfId="0" applyFont="1" applyBorder="1" applyAlignment="1">
      <alignment horizontal="left"/>
    </xf>
    <xf numFmtId="1" fontId="2" fillId="0" borderId="0" xfId="0" applyNumberFormat="1" applyFont="1" applyAlignment="1">
      <alignment vertical="center"/>
    </xf>
    <xf numFmtId="0" fontId="7" fillId="36" borderId="44" xfId="0" applyFont="1" applyFill="1" applyBorder="1" applyAlignment="1">
      <alignment wrapText="1"/>
    </xf>
    <xf numFmtId="0" fontId="7" fillId="36" borderId="14" xfId="0" applyFont="1" applyFill="1" applyBorder="1" applyAlignment="1">
      <alignment wrapText="1"/>
    </xf>
    <xf numFmtId="0" fontId="19" fillId="36" borderId="14" xfId="0" applyFont="1" applyFill="1" applyBorder="1" applyAlignment="1">
      <alignment wrapText="1"/>
    </xf>
    <xf numFmtId="0" fontId="7" fillId="36" borderId="14" xfId="0" applyFont="1" applyFill="1" applyBorder="1" applyAlignment="1">
      <alignment wrapText="1"/>
    </xf>
    <xf numFmtId="0" fontId="0" fillId="0" borderId="28" xfId="0" applyBorder="1" applyAlignment="1">
      <alignment/>
    </xf>
    <xf numFmtId="0" fontId="19" fillId="0" borderId="12" xfId="0" applyFont="1" applyFill="1" applyBorder="1" applyAlignment="1">
      <alignment horizontal="center"/>
    </xf>
    <xf numFmtId="1" fontId="15" fillId="0" borderId="46" xfId="0" applyNumberFormat="1" applyFont="1" applyFill="1" applyBorder="1" applyAlignment="1">
      <alignment horizontal="center"/>
    </xf>
    <xf numFmtId="1" fontId="15" fillId="0" borderId="50" xfId="0" applyNumberFormat="1" applyFont="1" applyBorder="1" applyAlignment="1">
      <alignment horizontal="center"/>
    </xf>
    <xf numFmtId="1" fontId="7" fillId="0" borderId="46" xfId="0" applyNumberFormat="1" applyFont="1" applyBorder="1" applyAlignment="1">
      <alignment horizontal="center"/>
    </xf>
    <xf numFmtId="1" fontId="4" fillId="34" borderId="46" xfId="0" applyNumberFormat="1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/>
    </xf>
    <xf numFmtId="0" fontId="7" fillId="36" borderId="14" xfId="0" applyFont="1" applyFill="1" applyBorder="1" applyAlignment="1">
      <alignment/>
    </xf>
    <xf numFmtId="1" fontId="7" fillId="0" borderId="50" xfId="0" applyNumberFormat="1" applyFont="1" applyBorder="1" applyAlignment="1">
      <alignment horizontal="center"/>
    </xf>
    <xf numFmtId="1" fontId="7" fillId="0" borderId="51" xfId="0" applyNumberFormat="1" applyFont="1" applyFill="1" applyBorder="1" applyAlignment="1">
      <alignment horizontal="center"/>
    </xf>
    <xf numFmtId="1" fontId="4" fillId="35" borderId="46" xfId="0" applyNumberFormat="1" applyFont="1" applyFill="1" applyBorder="1" applyAlignment="1">
      <alignment horizontal="center" vertical="center"/>
    </xf>
    <xf numFmtId="1" fontId="7" fillId="36" borderId="13" xfId="0" applyNumberFormat="1" applyFont="1" applyFill="1" applyBorder="1" applyAlignment="1">
      <alignment horizontal="center"/>
    </xf>
    <xf numFmtId="0" fontId="15" fillId="0" borderId="47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5" fillId="0" borderId="45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8" fillId="0" borderId="46" xfId="0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center" wrapText="1"/>
    </xf>
    <xf numFmtId="1" fontId="18" fillId="0" borderId="13" xfId="0" applyNumberFormat="1" applyFont="1" applyFill="1" applyBorder="1" applyAlignment="1">
      <alignment horizontal="center"/>
    </xf>
    <xf numFmtId="1" fontId="18" fillId="0" borderId="46" xfId="0" applyNumberFormat="1" applyFont="1" applyBorder="1" applyAlignment="1">
      <alignment horizontal="center"/>
    </xf>
    <xf numFmtId="0" fontId="23" fillId="0" borderId="0" xfId="0" applyFont="1" applyAlignment="1">
      <alignment/>
    </xf>
    <xf numFmtId="1" fontId="4" fillId="33" borderId="46" xfId="0" applyNumberFormat="1" applyFont="1" applyFill="1" applyBorder="1" applyAlignment="1">
      <alignment horizontal="center" vertical="center"/>
    </xf>
    <xf numFmtId="1" fontId="7" fillId="0" borderId="43" xfId="0" applyNumberFormat="1" applyFont="1" applyBorder="1" applyAlignment="1">
      <alignment horizontal="center"/>
    </xf>
    <xf numFmtId="1" fontId="4" fillId="34" borderId="51" xfId="0" applyNumberFormat="1" applyFont="1" applyFill="1" applyBorder="1" applyAlignment="1">
      <alignment horizontal="center" vertical="center"/>
    </xf>
    <xf numFmtId="1" fontId="4" fillId="35" borderId="51" xfId="0" applyNumberFormat="1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1" fontId="7" fillId="0" borderId="52" xfId="0" applyNumberFormat="1" applyFont="1" applyBorder="1" applyAlignment="1">
      <alignment horizontal="center"/>
    </xf>
    <xf numFmtId="0" fontId="19" fillId="36" borderId="21" xfId="0" applyFont="1" applyFill="1" applyBorder="1" applyAlignment="1">
      <alignment wrapText="1"/>
    </xf>
    <xf numFmtId="0" fontId="7" fillId="0" borderId="13" xfId="0" applyFont="1" applyFill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4" fillId="0" borderId="28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1" fontId="15" fillId="0" borderId="52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textRotation="90" wrapText="1"/>
    </xf>
    <xf numFmtId="0" fontId="1" fillId="0" borderId="53" xfId="0" applyFont="1" applyBorder="1" applyAlignment="1">
      <alignment horizontal="center" vertical="center" textRotation="90" wrapText="1"/>
    </xf>
    <xf numFmtId="0" fontId="2" fillId="0" borderId="53" xfId="0" applyFont="1" applyBorder="1" applyAlignment="1">
      <alignment horizontal="center" vertical="center" textRotation="90" wrapText="1"/>
    </xf>
    <xf numFmtId="0" fontId="1" fillId="0" borderId="54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1" fillId="0" borderId="47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14" fillId="0" borderId="47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textRotation="90" wrapText="1"/>
    </xf>
    <xf numFmtId="0" fontId="1" fillId="0" borderId="53" xfId="0" applyFont="1" applyBorder="1" applyAlignment="1">
      <alignment horizontal="center" textRotation="90" wrapText="1"/>
    </xf>
    <xf numFmtId="0" fontId="1" fillId="0" borderId="54" xfId="0" applyFont="1" applyBorder="1" applyAlignment="1">
      <alignment horizontal="center" textRotation="90" wrapText="1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textRotation="90" wrapText="1"/>
    </xf>
    <xf numFmtId="0" fontId="0" fillId="0" borderId="18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0" fillId="0" borderId="14" xfId="0" applyFont="1" applyBorder="1" applyAlignment="1">
      <alignment horizontal="center" vertical="center" textRotation="90" wrapText="1"/>
    </xf>
    <xf numFmtId="0" fontId="14" fillId="0" borderId="47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1" fontId="7" fillId="0" borderId="45" xfId="0" applyNumberFormat="1" applyFont="1" applyFill="1" applyBorder="1" applyAlignment="1">
      <alignment horizontal="center"/>
    </xf>
    <xf numFmtId="1" fontId="7" fillId="0" borderId="46" xfId="0" applyNumberFormat="1" applyFont="1" applyFill="1" applyBorder="1" applyAlignment="1">
      <alignment horizontal="center"/>
    </xf>
    <xf numFmtId="1" fontId="4" fillId="0" borderId="29" xfId="0" applyNumberFormat="1" applyFont="1" applyFill="1" applyBorder="1" applyAlignment="1">
      <alignment horizontal="center" vertical="center" textRotation="90"/>
    </xf>
    <xf numFmtId="1" fontId="4" fillId="0" borderId="53" xfId="0" applyNumberFormat="1" applyFont="1" applyFill="1" applyBorder="1" applyAlignment="1">
      <alignment horizontal="center" vertical="center" textRotation="90"/>
    </xf>
    <xf numFmtId="1" fontId="4" fillId="0" borderId="54" xfId="0" applyNumberFormat="1" applyFont="1" applyFill="1" applyBorder="1" applyAlignment="1">
      <alignment horizontal="center" vertical="center" textRotation="90"/>
    </xf>
    <xf numFmtId="1" fontId="7" fillId="0" borderId="45" xfId="0" applyNumberFormat="1" applyFont="1" applyBorder="1" applyAlignment="1">
      <alignment horizontal="center"/>
    </xf>
    <xf numFmtId="1" fontId="7" fillId="0" borderId="46" xfId="0" applyNumberFormat="1" applyFont="1" applyBorder="1" applyAlignment="1">
      <alignment horizontal="center"/>
    </xf>
    <xf numFmtId="0" fontId="24" fillId="0" borderId="12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4" fillId="0" borderId="28" xfId="0" applyFont="1" applyBorder="1" applyAlignment="1">
      <alignment horizontal="left"/>
    </xf>
    <xf numFmtId="1" fontId="7" fillId="0" borderId="45" xfId="0" applyNumberFormat="1" applyFont="1" applyBorder="1" applyAlignment="1">
      <alignment horizontal="center" wrapText="1"/>
    </xf>
    <xf numFmtId="1" fontId="7" fillId="0" borderId="46" xfId="0" applyNumberFormat="1" applyFont="1" applyBorder="1" applyAlignment="1">
      <alignment horizontal="center" wrapText="1"/>
    </xf>
    <xf numFmtId="1" fontId="7" fillId="0" borderId="47" xfId="0" applyNumberFormat="1" applyFont="1" applyFill="1" applyBorder="1" applyAlignment="1">
      <alignment horizontal="center" wrapText="1"/>
    </xf>
    <xf numFmtId="1" fontId="7" fillId="0" borderId="46" xfId="0" applyNumberFormat="1" applyFont="1" applyFill="1" applyBorder="1" applyAlignment="1">
      <alignment horizontal="center" wrapText="1"/>
    </xf>
    <xf numFmtId="0" fontId="26" fillId="0" borderId="55" xfId="0" applyFont="1" applyBorder="1" applyAlignment="1">
      <alignment horizontal="left"/>
    </xf>
    <xf numFmtId="0" fontId="26" fillId="0" borderId="43" xfId="0" applyFont="1" applyBorder="1" applyAlignment="1">
      <alignment horizontal="left"/>
    </xf>
    <xf numFmtId="0" fontId="26" fillId="0" borderId="52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4" fillId="35" borderId="47" xfId="0" applyFont="1" applyFill="1" applyBorder="1" applyAlignment="1">
      <alignment horizontal="right" vertical="center"/>
    </xf>
    <xf numFmtId="0" fontId="4" fillId="35" borderId="46" xfId="0" applyFont="1" applyFill="1" applyBorder="1" applyAlignment="1">
      <alignment horizontal="right" vertical="center"/>
    </xf>
    <xf numFmtId="0" fontId="16" fillId="0" borderId="10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0" borderId="27" xfId="0" applyFont="1" applyBorder="1" applyAlignment="1">
      <alignment horizontal="left" vertical="center"/>
    </xf>
    <xf numFmtId="0" fontId="17" fillId="0" borderId="47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32" xfId="0" applyFont="1" applyBorder="1" applyAlignment="1">
      <alignment horizontal="left"/>
    </xf>
    <xf numFmtId="0" fontId="19" fillId="0" borderId="33" xfId="0" applyFont="1" applyBorder="1" applyAlignment="1">
      <alignment horizontal="left"/>
    </xf>
    <xf numFmtId="0" fontId="19" fillId="0" borderId="34" xfId="0" applyFont="1" applyBorder="1" applyAlignment="1">
      <alignment horizontal="left"/>
    </xf>
    <xf numFmtId="0" fontId="19" fillId="0" borderId="32" xfId="0" applyFont="1" applyBorder="1" applyAlignment="1">
      <alignment horizontal="left"/>
    </xf>
    <xf numFmtId="0" fontId="19" fillId="0" borderId="33" xfId="0" applyFont="1" applyBorder="1" applyAlignment="1">
      <alignment horizontal="left"/>
    </xf>
    <xf numFmtId="0" fontId="19" fillId="0" borderId="34" xfId="0" applyFont="1" applyBorder="1" applyAlignment="1">
      <alignment horizontal="left"/>
    </xf>
    <xf numFmtId="0" fontId="19" fillId="0" borderId="32" xfId="0" applyFont="1" applyBorder="1" applyAlignment="1">
      <alignment horizontal="left" wrapText="1"/>
    </xf>
    <xf numFmtId="0" fontId="19" fillId="0" borderId="32" xfId="0" applyFont="1" applyBorder="1" applyAlignment="1">
      <alignment horizontal="left" wrapText="1"/>
    </xf>
    <xf numFmtId="0" fontId="19" fillId="0" borderId="47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19" fillId="0" borderId="33" xfId="0" applyFont="1" applyBorder="1" applyAlignment="1">
      <alignment horizontal="left" wrapText="1"/>
    </xf>
    <xf numFmtId="0" fontId="19" fillId="0" borderId="34" xfId="0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0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view="pageBreakPreview" zoomScale="91" zoomScaleSheetLayoutView="91" workbookViewId="0" topLeftCell="A1">
      <selection activeCell="L27" sqref="L27"/>
    </sheetView>
  </sheetViews>
  <sheetFormatPr defaultColWidth="9.00390625" defaultRowHeight="12.75"/>
  <cols>
    <col min="1" max="1" width="9.125" style="0" customWidth="1"/>
    <col min="2" max="2" width="24.125" style="0" customWidth="1"/>
    <col min="3" max="3" width="11.125" style="0" customWidth="1"/>
    <col min="4" max="4" width="16.75390625" style="0" customWidth="1"/>
    <col min="5" max="5" width="18.625" style="0" customWidth="1"/>
    <col min="6" max="6" width="17.75390625" style="0" customWidth="1"/>
    <col min="7" max="7" width="19.75390625" style="0" customWidth="1"/>
    <col min="8" max="8" width="11.875" style="0" customWidth="1"/>
    <col min="9" max="9" width="12.875" style="0" customWidth="1"/>
    <col min="14" max="14" width="9.25390625" style="0" customWidth="1"/>
  </cols>
  <sheetData>
    <row r="1" spans="7:9" ht="15">
      <c r="G1" s="231" t="s">
        <v>170</v>
      </c>
      <c r="H1" s="231"/>
      <c r="I1" s="231"/>
    </row>
    <row r="2" spans="7:9" ht="15">
      <c r="G2" s="228" t="s">
        <v>285</v>
      </c>
      <c r="H2" s="228"/>
      <c r="I2" s="228"/>
    </row>
    <row r="3" spans="7:9" ht="23.25" customHeight="1">
      <c r="G3" s="228" t="s">
        <v>286</v>
      </c>
      <c r="H3" s="228"/>
      <c r="I3" s="228"/>
    </row>
    <row r="4" spans="7:9" ht="15">
      <c r="G4" s="231" t="s">
        <v>287</v>
      </c>
      <c r="H4" s="231"/>
      <c r="I4" s="231"/>
    </row>
    <row r="7" spans="1:9" ht="18">
      <c r="A7" s="230" t="s">
        <v>4</v>
      </c>
      <c r="B7" s="230"/>
      <c r="C7" s="230"/>
      <c r="D7" s="230"/>
      <c r="E7" s="230"/>
      <c r="F7" s="230"/>
      <c r="G7" s="230"/>
      <c r="H7" s="230"/>
      <c r="I7" s="230"/>
    </row>
    <row r="8" spans="1:9" ht="15">
      <c r="A8" s="229" t="s">
        <v>171</v>
      </c>
      <c r="B8" s="229"/>
      <c r="C8" s="229"/>
      <c r="D8" s="229"/>
      <c r="E8" s="229"/>
      <c r="F8" s="229"/>
      <c r="G8" s="229"/>
      <c r="H8" s="229"/>
      <c r="I8" s="229"/>
    </row>
    <row r="9" spans="1:9" ht="15">
      <c r="A9" s="226" t="s">
        <v>172</v>
      </c>
      <c r="B9" s="226"/>
      <c r="C9" s="226"/>
      <c r="D9" s="226"/>
      <c r="E9" s="226"/>
      <c r="F9" s="226"/>
      <c r="G9" s="226"/>
      <c r="H9" s="226"/>
      <c r="I9" s="226"/>
    </row>
    <row r="10" spans="1:9" ht="15.75">
      <c r="A10" s="227" t="s">
        <v>173</v>
      </c>
      <c r="B10" s="227"/>
      <c r="C10" s="227"/>
      <c r="D10" s="227"/>
      <c r="E10" s="227"/>
      <c r="F10" s="227"/>
      <c r="G10" s="227"/>
      <c r="H10" s="227"/>
      <c r="I10" s="227"/>
    </row>
    <row r="11" spans="1:9" ht="15.75">
      <c r="A11" s="13"/>
      <c r="B11" s="13"/>
      <c r="C11" s="13"/>
      <c r="D11" s="13"/>
      <c r="E11" s="13"/>
      <c r="F11" s="13"/>
      <c r="G11" s="13"/>
      <c r="H11" s="13"/>
      <c r="I11" s="13"/>
    </row>
    <row r="12" spans="1:9" ht="15.75">
      <c r="A12" s="13"/>
      <c r="B12" s="13"/>
      <c r="C12" s="13"/>
      <c r="D12" s="13"/>
      <c r="E12" s="13"/>
      <c r="F12" s="13"/>
      <c r="G12" s="13"/>
      <c r="H12" s="13"/>
      <c r="I12" s="13"/>
    </row>
    <row r="13" spans="1:9" ht="15.75">
      <c r="A13" s="228" t="s">
        <v>282</v>
      </c>
      <c r="B13" s="228"/>
      <c r="C13" s="228"/>
      <c r="D13" s="228"/>
      <c r="E13" s="228"/>
      <c r="F13" s="228"/>
      <c r="G13" s="228"/>
      <c r="H13" s="228"/>
      <c r="I13" s="228"/>
    </row>
    <row r="14" ht="15.75">
      <c r="A14" s="12" t="s">
        <v>5</v>
      </c>
    </row>
    <row r="16" spans="5:9" ht="16.5" customHeight="1">
      <c r="E16" s="228" t="s">
        <v>200</v>
      </c>
      <c r="F16" s="228"/>
      <c r="G16" s="228"/>
      <c r="H16" s="228"/>
      <c r="I16" s="228"/>
    </row>
    <row r="17" spans="5:9" ht="16.5" customHeight="1">
      <c r="E17" s="228" t="s">
        <v>6</v>
      </c>
      <c r="F17" s="228"/>
      <c r="G17" s="228"/>
      <c r="H17" s="228"/>
      <c r="I17" s="228"/>
    </row>
    <row r="18" spans="5:9" ht="16.5" customHeight="1">
      <c r="E18" s="42" t="s">
        <v>87</v>
      </c>
      <c r="F18" s="42"/>
      <c r="G18" s="42"/>
      <c r="H18" s="42"/>
      <c r="I18" s="42"/>
    </row>
    <row r="19" spans="5:9" ht="16.5" customHeight="1">
      <c r="E19" s="228" t="s">
        <v>164</v>
      </c>
      <c r="F19" s="228"/>
      <c r="G19" s="228"/>
      <c r="H19" s="228"/>
      <c r="I19" s="228"/>
    </row>
    <row r="20" spans="5:9" ht="15">
      <c r="E20" s="88"/>
      <c r="F20" s="88"/>
      <c r="G20" s="88"/>
      <c r="H20" s="88"/>
      <c r="I20" s="88"/>
    </row>
    <row r="21" spans="5:9" ht="15.75">
      <c r="E21" s="88" t="s">
        <v>163</v>
      </c>
      <c r="F21" s="88"/>
      <c r="G21" s="88"/>
      <c r="H21" s="88"/>
      <c r="I21" s="88"/>
    </row>
    <row r="24" spans="1:9" ht="15.75">
      <c r="A24" s="227" t="s">
        <v>7</v>
      </c>
      <c r="B24" s="227"/>
      <c r="C24" s="227"/>
      <c r="D24" s="227"/>
      <c r="E24" s="227"/>
      <c r="F24" s="227"/>
      <c r="G24" s="227"/>
      <c r="H24" s="227"/>
      <c r="I24" s="227"/>
    </row>
    <row r="25" spans="1:9" ht="6" customHeight="1" thickBot="1">
      <c r="A25" s="13"/>
      <c r="B25" s="13"/>
      <c r="C25" s="13"/>
      <c r="D25" s="13"/>
      <c r="E25" s="13"/>
      <c r="F25" s="13"/>
      <c r="G25" s="13"/>
      <c r="H25" s="13"/>
      <c r="I25" s="13"/>
    </row>
    <row r="26" spans="1:9" ht="15.75" thickBot="1">
      <c r="A26" s="225" t="s">
        <v>2</v>
      </c>
      <c r="B26" s="223" t="s">
        <v>8</v>
      </c>
      <c r="C26" s="223" t="s">
        <v>9</v>
      </c>
      <c r="D26" s="223" t="s">
        <v>10</v>
      </c>
      <c r="E26" s="223"/>
      <c r="F26" s="223" t="s">
        <v>12</v>
      </c>
      <c r="G26" s="223" t="s">
        <v>13</v>
      </c>
      <c r="H26" s="223" t="s">
        <v>0</v>
      </c>
      <c r="I26" s="224" t="s">
        <v>14</v>
      </c>
    </row>
    <row r="27" spans="1:9" ht="46.5" customHeight="1" thickBot="1">
      <c r="A27" s="225"/>
      <c r="B27" s="223"/>
      <c r="C27" s="223"/>
      <c r="D27" s="15" t="s">
        <v>3</v>
      </c>
      <c r="E27" s="15" t="s">
        <v>11</v>
      </c>
      <c r="F27" s="223"/>
      <c r="G27" s="223"/>
      <c r="H27" s="223"/>
      <c r="I27" s="224"/>
    </row>
    <row r="28" spans="1:9" ht="15.75" thickBot="1">
      <c r="A28" s="14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4">
        <v>8</v>
      </c>
      <c r="I28" s="95">
        <v>9</v>
      </c>
    </row>
    <row r="29" spans="1:9" ht="15.75" thickBot="1">
      <c r="A29" s="101" t="s">
        <v>15</v>
      </c>
      <c r="B29" s="101">
        <v>39</v>
      </c>
      <c r="C29" s="101"/>
      <c r="D29" s="101"/>
      <c r="E29" s="101"/>
      <c r="F29" s="101">
        <v>2</v>
      </c>
      <c r="G29" s="101"/>
      <c r="H29" s="101">
        <v>11</v>
      </c>
      <c r="I29" s="96">
        <f>SUM(B29:H29)</f>
        <v>52</v>
      </c>
    </row>
    <row r="30" spans="1:9" ht="15.75" thickBot="1">
      <c r="A30" s="101" t="s">
        <v>16</v>
      </c>
      <c r="B30" s="101">
        <v>36</v>
      </c>
      <c r="C30" s="101">
        <v>2</v>
      </c>
      <c r="D30" s="101">
        <v>1</v>
      </c>
      <c r="E30" s="101"/>
      <c r="F30" s="101">
        <v>2</v>
      </c>
      <c r="G30" s="101"/>
      <c r="H30" s="101">
        <v>11</v>
      </c>
      <c r="I30" s="96">
        <f>SUM(B30:H30)</f>
        <v>52</v>
      </c>
    </row>
    <row r="31" spans="1:9" ht="15.75" thickBot="1">
      <c r="A31" s="101" t="s">
        <v>17</v>
      </c>
      <c r="B31" s="101">
        <v>31</v>
      </c>
      <c r="C31" s="101">
        <v>2</v>
      </c>
      <c r="D31" s="101">
        <v>7</v>
      </c>
      <c r="E31" s="101"/>
      <c r="F31" s="101">
        <v>2</v>
      </c>
      <c r="G31" s="101"/>
      <c r="H31" s="101">
        <v>10</v>
      </c>
      <c r="I31" s="96">
        <f>SUM(B31:H31)</f>
        <v>52</v>
      </c>
    </row>
    <row r="32" spans="1:9" ht="15.75" thickBot="1">
      <c r="A32" s="101" t="s">
        <v>18</v>
      </c>
      <c r="B32" s="101">
        <v>29</v>
      </c>
      <c r="C32" s="101">
        <v>2</v>
      </c>
      <c r="D32" s="101">
        <v>8</v>
      </c>
      <c r="E32" s="101"/>
      <c r="F32" s="101">
        <v>2</v>
      </c>
      <c r="G32" s="101"/>
      <c r="H32" s="101">
        <v>11</v>
      </c>
      <c r="I32" s="96">
        <f>SUM(B32:H32)</f>
        <v>52</v>
      </c>
    </row>
    <row r="33" spans="1:9" ht="15.75" thickBot="1">
      <c r="A33" s="101" t="s">
        <v>88</v>
      </c>
      <c r="B33" s="101">
        <v>23</v>
      </c>
      <c r="C33" s="101"/>
      <c r="D33" s="101">
        <v>7</v>
      </c>
      <c r="E33" s="101">
        <v>4</v>
      </c>
      <c r="F33" s="101">
        <v>1</v>
      </c>
      <c r="G33" s="101">
        <v>6</v>
      </c>
      <c r="H33" s="101">
        <v>2</v>
      </c>
      <c r="I33" s="96">
        <f>SUM(B33:H33)</f>
        <v>43</v>
      </c>
    </row>
    <row r="34" spans="1:9" ht="15.75" thickBot="1">
      <c r="A34" s="102" t="s">
        <v>14</v>
      </c>
      <c r="B34" s="96">
        <f>SUM(B29:B33)</f>
        <v>158</v>
      </c>
      <c r="C34" s="96">
        <f aca="true" t="shared" si="0" ref="C34:H34">SUM(C29:C33)</f>
        <v>6</v>
      </c>
      <c r="D34" s="96">
        <f t="shared" si="0"/>
        <v>23</v>
      </c>
      <c r="E34" s="96">
        <f t="shared" si="0"/>
        <v>4</v>
      </c>
      <c r="F34" s="96">
        <f t="shared" si="0"/>
        <v>9</v>
      </c>
      <c r="G34" s="96">
        <f t="shared" si="0"/>
        <v>6</v>
      </c>
      <c r="H34" s="96">
        <f t="shared" si="0"/>
        <v>45</v>
      </c>
      <c r="I34" s="96"/>
    </row>
  </sheetData>
  <sheetProtection/>
  <mergeCells count="21">
    <mergeCell ref="A8:I8"/>
    <mergeCell ref="A7:I7"/>
    <mergeCell ref="G1:I1"/>
    <mergeCell ref="G2:I2"/>
    <mergeCell ref="G3:I3"/>
    <mergeCell ref="G4:I4"/>
    <mergeCell ref="A9:I9"/>
    <mergeCell ref="A10:I10"/>
    <mergeCell ref="A13:I13"/>
    <mergeCell ref="A24:I24"/>
    <mergeCell ref="E16:I16"/>
    <mergeCell ref="E17:I17"/>
    <mergeCell ref="E19:I19"/>
    <mergeCell ref="H26:H27"/>
    <mergeCell ref="I26:I27"/>
    <mergeCell ref="A26:A27"/>
    <mergeCell ref="B26:B27"/>
    <mergeCell ref="C26:C27"/>
    <mergeCell ref="D26:E26"/>
    <mergeCell ref="F26:F27"/>
    <mergeCell ref="G26:G27"/>
  </mergeCells>
  <printOptions/>
  <pageMargins left="0.5905511811023623" right="0.3937007874015748" top="0.5905511811023623" bottom="0.3937007874015748" header="0.31496062992125984" footer="0.31496062992125984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view="pageBreakPreview" zoomScale="75" zoomScaleNormal="75" zoomScaleSheetLayoutView="75" zoomScalePageLayoutView="0" workbookViewId="0" topLeftCell="A1">
      <selection activeCell="W25" sqref="W25"/>
    </sheetView>
  </sheetViews>
  <sheetFormatPr defaultColWidth="9.00390625" defaultRowHeight="12.75"/>
  <cols>
    <col min="1" max="1" width="10.875" style="1" customWidth="1"/>
    <col min="2" max="2" width="31.25390625" style="1" customWidth="1"/>
    <col min="3" max="3" width="16.375" style="1" customWidth="1"/>
    <col min="4" max="6" width="7.625" style="1" customWidth="1"/>
    <col min="7" max="7" width="9.375" style="1" customWidth="1"/>
    <col min="8" max="8" width="9.25390625" style="1" customWidth="1"/>
    <col min="9" max="10" width="7.625" style="1" customWidth="1"/>
    <col min="11" max="18" width="7.625" style="4" customWidth="1"/>
    <col min="19" max="16384" width="9.125" style="1" customWidth="1"/>
  </cols>
  <sheetData>
    <row r="1" spans="1:18" ht="16.5" customHeight="1">
      <c r="A1" s="6" t="s">
        <v>98</v>
      </c>
      <c r="B1" s="7"/>
      <c r="C1" s="7"/>
      <c r="D1" s="7"/>
      <c r="E1" s="7"/>
      <c r="F1" s="7"/>
      <c r="G1" s="7"/>
      <c r="H1" s="7"/>
      <c r="I1" s="7"/>
      <c r="J1" s="7"/>
      <c r="K1" s="10"/>
      <c r="L1" s="10"/>
      <c r="M1" s="10"/>
      <c r="N1" s="10"/>
      <c r="O1" s="10"/>
      <c r="P1" s="10"/>
      <c r="Q1" s="10"/>
      <c r="R1" s="63"/>
    </row>
    <row r="2" spans="1:18" ht="15.75" customHeight="1">
      <c r="A2" s="232" t="s">
        <v>19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4"/>
    </row>
    <row r="3" spans="1:18" ht="15" customHeight="1" thickBot="1">
      <c r="A3" s="8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64"/>
    </row>
    <row r="4" spans="1:18" ht="30.75" customHeight="1" thickBot="1">
      <c r="A4" s="235" t="s">
        <v>1</v>
      </c>
      <c r="B4" s="236" t="s">
        <v>20</v>
      </c>
      <c r="C4" s="239" t="s">
        <v>21</v>
      </c>
      <c r="D4" s="243" t="s">
        <v>22</v>
      </c>
      <c r="E4" s="243"/>
      <c r="F4" s="243"/>
      <c r="G4" s="243"/>
      <c r="H4" s="243"/>
      <c r="I4" s="245" t="s">
        <v>27</v>
      </c>
      <c r="J4" s="246"/>
      <c r="K4" s="246"/>
      <c r="L4" s="246"/>
      <c r="M4" s="246"/>
      <c r="N4" s="246"/>
      <c r="O4" s="246"/>
      <c r="P4" s="246"/>
      <c r="Q4" s="246"/>
      <c r="R4" s="247"/>
    </row>
    <row r="5" spans="1:18" ht="15" customHeight="1" thickBot="1">
      <c r="A5" s="235"/>
      <c r="B5" s="237"/>
      <c r="C5" s="240"/>
      <c r="D5" s="244"/>
      <c r="E5" s="244"/>
      <c r="F5" s="244"/>
      <c r="G5" s="244"/>
      <c r="H5" s="244"/>
      <c r="I5" s="248"/>
      <c r="J5" s="249"/>
      <c r="K5" s="249"/>
      <c r="L5" s="249"/>
      <c r="M5" s="249"/>
      <c r="N5" s="249"/>
      <c r="O5" s="249"/>
      <c r="P5" s="249"/>
      <c r="Q5" s="249"/>
      <c r="R5" s="250"/>
    </row>
    <row r="6" spans="1:18" ht="15" customHeight="1" thickBot="1">
      <c r="A6" s="235"/>
      <c r="B6" s="237"/>
      <c r="C6" s="240"/>
      <c r="D6" s="251" t="s">
        <v>23</v>
      </c>
      <c r="E6" s="239" t="s">
        <v>24</v>
      </c>
      <c r="F6" s="253" t="s">
        <v>25</v>
      </c>
      <c r="G6" s="254"/>
      <c r="H6" s="255"/>
      <c r="I6" s="256" t="s">
        <v>15</v>
      </c>
      <c r="J6" s="257"/>
      <c r="K6" s="273" t="s">
        <v>16</v>
      </c>
      <c r="L6" s="274"/>
      <c r="M6" s="273" t="s">
        <v>17</v>
      </c>
      <c r="N6" s="274"/>
      <c r="O6" s="273" t="s">
        <v>18</v>
      </c>
      <c r="P6" s="275"/>
      <c r="Q6" s="273" t="s">
        <v>88</v>
      </c>
      <c r="R6" s="275"/>
    </row>
    <row r="7" spans="1:18" ht="15" customHeight="1" thickBot="1">
      <c r="A7" s="235"/>
      <c r="B7" s="237"/>
      <c r="C7" s="240"/>
      <c r="D7" s="251"/>
      <c r="E7" s="240"/>
      <c r="F7" s="258" t="s">
        <v>26</v>
      </c>
      <c r="G7" s="261" t="s">
        <v>107</v>
      </c>
      <c r="H7" s="262"/>
      <c r="I7" s="263" t="s">
        <v>30</v>
      </c>
      <c r="J7" s="266" t="s">
        <v>31</v>
      </c>
      <c r="K7" s="263" t="s">
        <v>95</v>
      </c>
      <c r="L7" s="266" t="s">
        <v>105</v>
      </c>
      <c r="M7" s="263" t="s">
        <v>113</v>
      </c>
      <c r="N7" s="266" t="s">
        <v>155</v>
      </c>
      <c r="O7" s="263" t="s">
        <v>106</v>
      </c>
      <c r="P7" s="266" t="s">
        <v>156</v>
      </c>
      <c r="Q7" s="263" t="s">
        <v>271</v>
      </c>
      <c r="R7" s="266" t="s">
        <v>272</v>
      </c>
    </row>
    <row r="8" spans="1:18" ht="15" customHeight="1" thickBot="1">
      <c r="A8" s="235"/>
      <c r="B8" s="237"/>
      <c r="C8" s="241"/>
      <c r="D8" s="252"/>
      <c r="E8" s="240"/>
      <c r="F8" s="259"/>
      <c r="G8" s="269" t="s">
        <v>93</v>
      </c>
      <c r="H8" s="271" t="s">
        <v>138</v>
      </c>
      <c r="I8" s="264"/>
      <c r="J8" s="267"/>
      <c r="K8" s="264"/>
      <c r="L8" s="267"/>
      <c r="M8" s="264"/>
      <c r="N8" s="267"/>
      <c r="O8" s="264"/>
      <c r="P8" s="267"/>
      <c r="Q8" s="264"/>
      <c r="R8" s="267"/>
    </row>
    <row r="9" spans="1:18" ht="17.25" customHeight="1" thickBot="1">
      <c r="A9" s="235"/>
      <c r="B9" s="237"/>
      <c r="C9" s="240"/>
      <c r="D9" s="252"/>
      <c r="E9" s="240"/>
      <c r="F9" s="259"/>
      <c r="G9" s="270"/>
      <c r="H9" s="272"/>
      <c r="I9" s="264"/>
      <c r="J9" s="267"/>
      <c r="K9" s="264"/>
      <c r="L9" s="267"/>
      <c r="M9" s="264"/>
      <c r="N9" s="267"/>
      <c r="O9" s="264"/>
      <c r="P9" s="267"/>
      <c r="Q9" s="264"/>
      <c r="R9" s="267"/>
    </row>
    <row r="10" spans="1:18" ht="15.75" customHeight="1" thickBot="1">
      <c r="A10" s="235"/>
      <c r="B10" s="237"/>
      <c r="C10" s="240"/>
      <c r="D10" s="252"/>
      <c r="E10" s="240"/>
      <c r="F10" s="259"/>
      <c r="G10" s="270"/>
      <c r="H10" s="272"/>
      <c r="I10" s="264"/>
      <c r="J10" s="267"/>
      <c r="K10" s="264"/>
      <c r="L10" s="267"/>
      <c r="M10" s="264"/>
      <c r="N10" s="267"/>
      <c r="O10" s="264"/>
      <c r="P10" s="267"/>
      <c r="Q10" s="264"/>
      <c r="R10" s="267"/>
    </row>
    <row r="11" spans="1:18" ht="13.5" thickBot="1">
      <c r="A11" s="235"/>
      <c r="B11" s="238"/>
      <c r="C11" s="242"/>
      <c r="D11" s="252"/>
      <c r="E11" s="242"/>
      <c r="F11" s="260"/>
      <c r="G11" s="270"/>
      <c r="H11" s="272"/>
      <c r="I11" s="265"/>
      <c r="J11" s="268"/>
      <c r="K11" s="265"/>
      <c r="L11" s="268"/>
      <c r="M11" s="265"/>
      <c r="N11" s="268"/>
      <c r="O11" s="265"/>
      <c r="P11" s="268"/>
      <c r="Q11" s="265"/>
      <c r="R11" s="268"/>
    </row>
    <row r="12" spans="1:18" s="4" customFormat="1" ht="18" customHeight="1" thickBot="1">
      <c r="A12" s="16">
        <v>1</v>
      </c>
      <c r="B12" s="17">
        <v>2</v>
      </c>
      <c r="C12" s="9">
        <v>3</v>
      </c>
      <c r="D12" s="9">
        <v>4</v>
      </c>
      <c r="E12" s="9">
        <v>5</v>
      </c>
      <c r="F12" s="9">
        <v>6</v>
      </c>
      <c r="G12" s="20">
        <v>7</v>
      </c>
      <c r="H12" s="17">
        <v>8</v>
      </c>
      <c r="I12" s="16">
        <v>9</v>
      </c>
      <c r="J12" s="17">
        <v>10</v>
      </c>
      <c r="K12" s="16">
        <v>11</v>
      </c>
      <c r="L12" s="17">
        <v>12</v>
      </c>
      <c r="M12" s="16">
        <v>13</v>
      </c>
      <c r="N12" s="17">
        <v>14</v>
      </c>
      <c r="O12" s="16">
        <v>15</v>
      </c>
      <c r="P12" s="17">
        <v>16</v>
      </c>
      <c r="Q12" s="16">
        <v>17</v>
      </c>
      <c r="R12" s="17">
        <v>18</v>
      </c>
    </row>
    <row r="13" spans="1:18" ht="13.5" customHeight="1" hidden="1" thickBot="1">
      <c r="A13" s="18"/>
      <c r="B13" s="19"/>
      <c r="C13" s="3"/>
      <c r="D13" s="3"/>
      <c r="E13" s="3"/>
      <c r="F13" s="3"/>
      <c r="G13" s="22"/>
      <c r="H13" s="19"/>
      <c r="I13" s="21"/>
      <c r="J13" s="19"/>
      <c r="K13" s="23"/>
      <c r="L13" s="24"/>
      <c r="M13" s="23"/>
      <c r="N13" s="24"/>
      <c r="O13" s="23"/>
      <c r="P13" s="25"/>
      <c r="Q13" s="23"/>
      <c r="R13" s="25"/>
    </row>
    <row r="14" spans="1:18" ht="13.5" customHeight="1" hidden="1" thickBot="1">
      <c r="A14" s="18"/>
      <c r="B14" s="19"/>
      <c r="C14" s="3"/>
      <c r="D14" s="3"/>
      <c r="E14" s="3"/>
      <c r="F14" s="3"/>
      <c r="G14" s="22"/>
      <c r="H14" s="19"/>
      <c r="I14" s="21"/>
      <c r="J14" s="19"/>
      <c r="K14" s="23"/>
      <c r="L14" s="24"/>
      <c r="M14" s="23"/>
      <c r="N14" s="24"/>
      <c r="O14" s="23"/>
      <c r="P14" s="25"/>
      <c r="Q14" s="23"/>
      <c r="R14" s="25"/>
    </row>
    <row r="15" spans="1:18" ht="13.5" customHeight="1" hidden="1" thickBot="1">
      <c r="A15" s="18"/>
      <c r="B15" s="19"/>
      <c r="C15" s="3"/>
      <c r="D15" s="3"/>
      <c r="E15" s="3"/>
      <c r="F15" s="3"/>
      <c r="G15" s="22"/>
      <c r="H15" s="19"/>
      <c r="I15" s="21"/>
      <c r="J15" s="19"/>
      <c r="K15" s="23"/>
      <c r="L15" s="24"/>
      <c r="M15" s="23"/>
      <c r="N15" s="24"/>
      <c r="O15" s="23"/>
      <c r="P15" s="25"/>
      <c r="Q15" s="23"/>
      <c r="R15" s="25"/>
    </row>
    <row r="16" spans="1:18" ht="13.5" customHeight="1" hidden="1" thickBot="1">
      <c r="A16" s="18"/>
      <c r="B16" s="19"/>
      <c r="C16" s="3"/>
      <c r="D16" s="3"/>
      <c r="E16" s="3"/>
      <c r="F16" s="3"/>
      <c r="G16" s="22"/>
      <c r="H16" s="19"/>
      <c r="I16" s="21"/>
      <c r="J16" s="19"/>
      <c r="K16" s="23"/>
      <c r="L16" s="24"/>
      <c r="M16" s="23"/>
      <c r="N16" s="24"/>
      <c r="O16" s="23"/>
      <c r="P16" s="25"/>
      <c r="Q16" s="23"/>
      <c r="R16" s="25"/>
    </row>
    <row r="17" spans="1:18" ht="13.5" customHeight="1" hidden="1" thickBot="1">
      <c r="A17" s="18"/>
      <c r="B17" s="19"/>
      <c r="C17" s="3"/>
      <c r="D17" s="3"/>
      <c r="E17" s="3"/>
      <c r="F17" s="3"/>
      <c r="G17" s="22"/>
      <c r="H17" s="19"/>
      <c r="I17" s="21"/>
      <c r="J17" s="19"/>
      <c r="K17" s="23"/>
      <c r="L17" s="24"/>
      <c r="M17" s="23"/>
      <c r="N17" s="24"/>
      <c r="O17" s="23"/>
      <c r="P17" s="25"/>
      <c r="Q17" s="23"/>
      <c r="R17" s="25"/>
    </row>
    <row r="18" spans="1:18" s="5" customFormat="1" ht="45" customHeight="1" thickBot="1">
      <c r="A18" s="57" t="s">
        <v>99</v>
      </c>
      <c r="B18" s="146" t="s">
        <v>174</v>
      </c>
      <c r="C18" s="87" t="s">
        <v>137</v>
      </c>
      <c r="D18" s="59">
        <f>SUM(D19:D34)</f>
        <v>2106</v>
      </c>
      <c r="E18" s="59">
        <f>SUM(E19:E34)</f>
        <v>702</v>
      </c>
      <c r="F18" s="59">
        <f>SUM(F19:F34)</f>
        <v>1404</v>
      </c>
      <c r="G18" s="60">
        <f>SUM(G19:G34)</f>
        <v>572</v>
      </c>
      <c r="H18" s="61">
        <v>20</v>
      </c>
      <c r="I18" s="62">
        <f>SUM(I19:I34)</f>
        <v>612</v>
      </c>
      <c r="J18" s="61">
        <f>SUM(J19:J34)</f>
        <v>792</v>
      </c>
      <c r="K18" s="62"/>
      <c r="L18" s="61"/>
      <c r="M18" s="62"/>
      <c r="N18" s="61"/>
      <c r="O18" s="62"/>
      <c r="P18" s="61"/>
      <c r="Q18" s="62"/>
      <c r="R18" s="61"/>
    </row>
    <row r="19" spans="1:18" ht="24.75" customHeight="1" thickBot="1">
      <c r="A19" s="147" t="s">
        <v>175</v>
      </c>
      <c r="B19" s="148" t="s">
        <v>288</v>
      </c>
      <c r="C19" s="149" t="s">
        <v>104</v>
      </c>
      <c r="D19" s="150">
        <f aca="true" t="shared" si="0" ref="D19:D31">E19+F19</f>
        <v>118</v>
      </c>
      <c r="E19" s="150">
        <v>40</v>
      </c>
      <c r="F19" s="150">
        <f aca="true" t="shared" si="1" ref="F19:F31">H19+I19+J19</f>
        <v>78</v>
      </c>
      <c r="G19" s="151">
        <v>78</v>
      </c>
      <c r="H19" s="152"/>
      <c r="I19" s="153">
        <v>34</v>
      </c>
      <c r="J19" s="154">
        <v>44</v>
      </c>
      <c r="K19" s="31"/>
      <c r="L19" s="33"/>
      <c r="M19" s="31"/>
      <c r="N19" s="33"/>
      <c r="O19" s="31"/>
      <c r="P19" s="34"/>
      <c r="Q19" s="31"/>
      <c r="R19" s="34"/>
    </row>
    <row r="20" spans="1:18" ht="24.75" customHeight="1" thickBot="1">
      <c r="A20" s="147" t="s">
        <v>176</v>
      </c>
      <c r="B20" s="148" t="s">
        <v>289</v>
      </c>
      <c r="C20" s="149" t="s">
        <v>96</v>
      </c>
      <c r="D20" s="150">
        <f t="shared" si="0"/>
        <v>175</v>
      </c>
      <c r="E20" s="150">
        <v>58</v>
      </c>
      <c r="F20" s="150">
        <f t="shared" si="1"/>
        <v>117</v>
      </c>
      <c r="G20" s="151">
        <v>22</v>
      </c>
      <c r="H20" s="152"/>
      <c r="I20" s="153">
        <v>51</v>
      </c>
      <c r="J20" s="154">
        <v>66</v>
      </c>
      <c r="K20" s="31"/>
      <c r="L20" s="33"/>
      <c r="M20" s="31"/>
      <c r="N20" s="33"/>
      <c r="O20" s="31"/>
      <c r="P20" s="34"/>
      <c r="Q20" s="31"/>
      <c r="R20" s="34"/>
    </row>
    <row r="21" spans="1:28" ht="24.75" customHeight="1" thickBot="1">
      <c r="A21" s="147" t="s">
        <v>290</v>
      </c>
      <c r="B21" s="148" t="s">
        <v>28</v>
      </c>
      <c r="C21" s="149" t="s">
        <v>96</v>
      </c>
      <c r="D21" s="150">
        <f t="shared" si="0"/>
        <v>175</v>
      </c>
      <c r="E21" s="150">
        <v>58</v>
      </c>
      <c r="F21" s="150">
        <f t="shared" si="1"/>
        <v>117</v>
      </c>
      <c r="G21" s="151">
        <v>117</v>
      </c>
      <c r="H21" s="152"/>
      <c r="I21" s="153">
        <v>51</v>
      </c>
      <c r="J21" s="154">
        <v>66</v>
      </c>
      <c r="K21" s="31"/>
      <c r="L21" s="33"/>
      <c r="M21" s="31"/>
      <c r="N21" s="33"/>
      <c r="O21" s="31"/>
      <c r="P21" s="34"/>
      <c r="Q21" s="31"/>
      <c r="R21" s="34"/>
      <c r="AB21" s="56"/>
    </row>
    <row r="22" spans="1:18" ht="50.25" customHeight="1" thickBot="1">
      <c r="A22" s="147" t="s">
        <v>291</v>
      </c>
      <c r="B22" s="155" t="s">
        <v>177</v>
      </c>
      <c r="C22" s="156" t="s">
        <v>104</v>
      </c>
      <c r="D22" s="150">
        <f t="shared" si="0"/>
        <v>352</v>
      </c>
      <c r="E22" s="150">
        <v>118</v>
      </c>
      <c r="F22" s="150">
        <f t="shared" si="1"/>
        <v>234</v>
      </c>
      <c r="G22" s="151">
        <v>84</v>
      </c>
      <c r="H22" s="152"/>
      <c r="I22" s="153">
        <v>102</v>
      </c>
      <c r="J22" s="154">
        <v>132</v>
      </c>
      <c r="K22" s="31"/>
      <c r="L22" s="33"/>
      <c r="M22" s="31"/>
      <c r="N22" s="33"/>
      <c r="O22" s="31"/>
      <c r="P22" s="34"/>
      <c r="Q22" s="31"/>
      <c r="R22" s="34"/>
    </row>
    <row r="23" spans="1:18" ht="24.75" customHeight="1" thickBot="1">
      <c r="A23" s="147" t="s">
        <v>178</v>
      </c>
      <c r="B23" s="155" t="s">
        <v>89</v>
      </c>
      <c r="C23" s="149" t="s">
        <v>292</v>
      </c>
      <c r="D23" s="150">
        <f t="shared" si="0"/>
        <v>175</v>
      </c>
      <c r="E23" s="157">
        <v>58</v>
      </c>
      <c r="F23" s="150">
        <f t="shared" si="1"/>
        <v>117</v>
      </c>
      <c r="G23" s="151">
        <v>10</v>
      </c>
      <c r="H23" s="152"/>
      <c r="I23" s="153">
        <v>51</v>
      </c>
      <c r="J23" s="154">
        <v>66</v>
      </c>
      <c r="K23" s="31"/>
      <c r="L23" s="33"/>
      <c r="M23" s="31"/>
      <c r="N23" s="33"/>
      <c r="O23" s="31"/>
      <c r="P23" s="34"/>
      <c r="Q23" s="31"/>
      <c r="R23" s="34"/>
    </row>
    <row r="24" spans="1:18" ht="24.75" customHeight="1" thickBot="1">
      <c r="A24" s="147" t="s">
        <v>179</v>
      </c>
      <c r="B24" s="148" t="s">
        <v>29</v>
      </c>
      <c r="C24" s="149" t="s">
        <v>97</v>
      </c>
      <c r="D24" s="150">
        <f t="shared" si="0"/>
        <v>176</v>
      </c>
      <c r="E24" s="157">
        <v>59</v>
      </c>
      <c r="F24" s="150">
        <f t="shared" si="1"/>
        <v>117</v>
      </c>
      <c r="G24" s="158">
        <v>117</v>
      </c>
      <c r="H24" s="159"/>
      <c r="I24" s="160">
        <v>51</v>
      </c>
      <c r="J24" s="161">
        <v>66</v>
      </c>
      <c r="K24" s="31"/>
      <c r="L24" s="33"/>
      <c r="M24" s="31"/>
      <c r="N24" s="33"/>
      <c r="O24" s="31"/>
      <c r="P24" s="34"/>
      <c r="Q24" s="31"/>
      <c r="R24" s="34"/>
    </row>
    <row r="25" spans="1:18" ht="24.75" customHeight="1" thickBot="1">
      <c r="A25" s="147" t="s">
        <v>293</v>
      </c>
      <c r="B25" s="148" t="s">
        <v>102</v>
      </c>
      <c r="C25" s="149" t="s">
        <v>96</v>
      </c>
      <c r="D25" s="150">
        <f t="shared" si="0"/>
        <v>105</v>
      </c>
      <c r="E25" s="157">
        <v>35</v>
      </c>
      <c r="F25" s="150">
        <f t="shared" si="1"/>
        <v>70</v>
      </c>
      <c r="G25" s="158">
        <v>12</v>
      </c>
      <c r="H25" s="159"/>
      <c r="I25" s="162">
        <v>34</v>
      </c>
      <c r="J25" s="161">
        <v>36</v>
      </c>
      <c r="K25" s="28"/>
      <c r="L25" s="35"/>
      <c r="M25" s="28"/>
      <c r="N25" s="35"/>
      <c r="O25" s="28"/>
      <c r="P25" s="30"/>
      <c r="Q25" s="28"/>
      <c r="R25" s="30"/>
    </row>
    <row r="26" spans="1:18" ht="24.75" customHeight="1" thickBot="1">
      <c r="A26" s="147" t="s">
        <v>198</v>
      </c>
      <c r="B26" s="148" t="s">
        <v>180</v>
      </c>
      <c r="C26" s="149" t="s">
        <v>96</v>
      </c>
      <c r="D26" s="150">
        <f t="shared" si="0"/>
        <v>150</v>
      </c>
      <c r="E26" s="157">
        <v>50</v>
      </c>
      <c r="F26" s="150">
        <f t="shared" si="1"/>
        <v>100</v>
      </c>
      <c r="G26" s="158">
        <v>60</v>
      </c>
      <c r="H26" s="159"/>
      <c r="I26" s="160">
        <v>34</v>
      </c>
      <c r="J26" s="161">
        <v>66</v>
      </c>
      <c r="K26" s="28"/>
      <c r="L26" s="35"/>
      <c r="M26" s="28"/>
      <c r="N26" s="35"/>
      <c r="O26" s="28"/>
      <c r="P26" s="30"/>
      <c r="Q26" s="28"/>
      <c r="R26" s="30"/>
    </row>
    <row r="27" spans="1:18" ht="24.75" customHeight="1" thickBot="1">
      <c r="A27" s="147" t="s">
        <v>294</v>
      </c>
      <c r="B27" s="148" t="s">
        <v>103</v>
      </c>
      <c r="C27" s="156" t="s">
        <v>104</v>
      </c>
      <c r="D27" s="150">
        <f t="shared" si="0"/>
        <v>175</v>
      </c>
      <c r="E27" s="157">
        <v>58</v>
      </c>
      <c r="F27" s="150">
        <f t="shared" si="1"/>
        <v>117</v>
      </c>
      <c r="G27" s="158">
        <v>30</v>
      </c>
      <c r="H27" s="159"/>
      <c r="I27" s="160">
        <v>51</v>
      </c>
      <c r="J27" s="161">
        <v>66</v>
      </c>
      <c r="K27" s="28"/>
      <c r="L27" s="35"/>
      <c r="M27" s="28"/>
      <c r="N27" s="35"/>
      <c r="O27" s="28"/>
      <c r="P27" s="30"/>
      <c r="Q27" s="28"/>
      <c r="R27" s="30"/>
    </row>
    <row r="28" spans="1:18" ht="24.75" customHeight="1" thickBot="1">
      <c r="A28" s="147" t="s">
        <v>182</v>
      </c>
      <c r="B28" s="148" t="s">
        <v>181</v>
      </c>
      <c r="C28" s="149" t="s">
        <v>96</v>
      </c>
      <c r="D28" s="150">
        <f t="shared" si="0"/>
        <v>116</v>
      </c>
      <c r="E28" s="157">
        <v>38</v>
      </c>
      <c r="F28" s="150">
        <f t="shared" si="1"/>
        <v>78</v>
      </c>
      <c r="G28" s="158">
        <v>10</v>
      </c>
      <c r="H28" s="159"/>
      <c r="I28" s="160">
        <v>34</v>
      </c>
      <c r="J28" s="161">
        <v>44</v>
      </c>
      <c r="K28" s="28"/>
      <c r="L28" s="35"/>
      <c r="M28" s="28"/>
      <c r="N28" s="35"/>
      <c r="O28" s="28"/>
      <c r="P28" s="30"/>
      <c r="Q28" s="28"/>
      <c r="R28" s="30"/>
    </row>
    <row r="29" spans="1:18" ht="35.25" customHeight="1" thickBot="1">
      <c r="A29" s="147" t="s">
        <v>183</v>
      </c>
      <c r="B29" s="26" t="s">
        <v>100</v>
      </c>
      <c r="C29" s="149" t="s">
        <v>292</v>
      </c>
      <c r="D29" s="150">
        <f t="shared" si="0"/>
        <v>175</v>
      </c>
      <c r="E29" s="157">
        <v>58</v>
      </c>
      <c r="F29" s="150">
        <f t="shared" si="1"/>
        <v>117</v>
      </c>
      <c r="G29" s="158">
        <v>20</v>
      </c>
      <c r="H29" s="159"/>
      <c r="I29" s="162">
        <v>51</v>
      </c>
      <c r="J29" s="161">
        <v>66</v>
      </c>
      <c r="K29" s="28"/>
      <c r="L29" s="35"/>
      <c r="M29" s="28"/>
      <c r="N29" s="35"/>
      <c r="O29" s="28"/>
      <c r="P29" s="30"/>
      <c r="Q29" s="28"/>
      <c r="R29" s="30"/>
    </row>
    <row r="30" spans="1:18" ht="24.75" customHeight="1" thickBot="1">
      <c r="A30" s="147" t="s">
        <v>190</v>
      </c>
      <c r="B30" s="148" t="s">
        <v>101</v>
      </c>
      <c r="C30" s="149" t="s">
        <v>158</v>
      </c>
      <c r="D30" s="150">
        <f t="shared" si="0"/>
        <v>52</v>
      </c>
      <c r="E30" s="150">
        <v>18</v>
      </c>
      <c r="F30" s="150">
        <f t="shared" si="1"/>
        <v>34</v>
      </c>
      <c r="G30" s="158">
        <v>4</v>
      </c>
      <c r="H30" s="159"/>
      <c r="I30" s="162">
        <v>34</v>
      </c>
      <c r="J30" s="161"/>
      <c r="K30" s="28"/>
      <c r="L30" s="35"/>
      <c r="M30" s="36"/>
      <c r="N30" s="37"/>
      <c r="O30" s="36"/>
      <c r="P30" s="11"/>
      <c r="Q30" s="36"/>
      <c r="R30" s="11"/>
    </row>
    <row r="31" spans="1:18" ht="24.75" customHeight="1" thickBot="1">
      <c r="A31" s="147" t="s">
        <v>295</v>
      </c>
      <c r="B31" s="148" t="s">
        <v>191</v>
      </c>
      <c r="C31" s="149" t="s">
        <v>96</v>
      </c>
      <c r="D31" s="150">
        <f t="shared" si="0"/>
        <v>59</v>
      </c>
      <c r="E31" s="150">
        <v>20</v>
      </c>
      <c r="F31" s="150">
        <f t="shared" si="1"/>
        <v>39</v>
      </c>
      <c r="G31" s="158">
        <v>8</v>
      </c>
      <c r="H31" s="159"/>
      <c r="I31" s="162">
        <v>17</v>
      </c>
      <c r="J31" s="161">
        <v>22</v>
      </c>
      <c r="K31" s="28"/>
      <c r="L31" s="35"/>
      <c r="M31" s="36"/>
      <c r="N31" s="37"/>
      <c r="O31" s="36"/>
      <c r="P31" s="11"/>
      <c r="Q31" s="36"/>
      <c r="R31" s="11"/>
    </row>
    <row r="32" spans="1:18" ht="24.75" customHeight="1" thickBot="1">
      <c r="A32" s="163" t="s">
        <v>184</v>
      </c>
      <c r="B32" s="164" t="s">
        <v>185</v>
      </c>
      <c r="C32" s="165"/>
      <c r="D32" s="166"/>
      <c r="E32" s="166"/>
      <c r="F32" s="166"/>
      <c r="G32" s="167"/>
      <c r="H32" s="168"/>
      <c r="I32" s="169"/>
      <c r="J32" s="170"/>
      <c r="K32" s="100"/>
      <c r="L32" s="99"/>
      <c r="M32" s="100"/>
      <c r="N32" s="99"/>
      <c r="O32" s="100"/>
      <c r="P32" s="98"/>
      <c r="Q32" s="100"/>
      <c r="R32" s="98"/>
    </row>
    <row r="33" spans="1:18" ht="24.75" customHeight="1" thickBot="1">
      <c r="A33" s="147" t="s">
        <v>186</v>
      </c>
      <c r="B33" s="148" t="s">
        <v>187</v>
      </c>
      <c r="C33" s="149" t="s">
        <v>96</v>
      </c>
      <c r="D33" s="150">
        <f>E33+F33</f>
        <v>59</v>
      </c>
      <c r="E33" s="150">
        <v>20</v>
      </c>
      <c r="F33" s="150">
        <f>H33+I33+J33</f>
        <v>39</v>
      </c>
      <c r="G33" s="158"/>
      <c r="H33" s="159"/>
      <c r="I33" s="162">
        <v>17</v>
      </c>
      <c r="J33" s="161">
        <v>22</v>
      </c>
      <c r="K33" s="28"/>
      <c r="L33" s="35"/>
      <c r="M33" s="36"/>
      <c r="N33" s="37"/>
      <c r="O33" s="36"/>
      <c r="P33" s="11"/>
      <c r="Q33" s="36"/>
      <c r="R33" s="11"/>
    </row>
    <row r="34" spans="1:18" ht="24.75" customHeight="1" thickBot="1">
      <c r="A34" s="147" t="s">
        <v>188</v>
      </c>
      <c r="B34" s="148" t="s">
        <v>189</v>
      </c>
      <c r="C34" s="149" t="s">
        <v>158</v>
      </c>
      <c r="D34" s="150">
        <f>E34+F34</f>
        <v>44</v>
      </c>
      <c r="E34" s="150">
        <v>14</v>
      </c>
      <c r="F34" s="150">
        <f>I34+J34</f>
        <v>30</v>
      </c>
      <c r="G34" s="158"/>
      <c r="H34" s="159">
        <v>20</v>
      </c>
      <c r="I34" s="162"/>
      <c r="J34" s="161">
        <v>30</v>
      </c>
      <c r="K34" s="28"/>
      <c r="L34" s="35"/>
      <c r="M34" s="36"/>
      <c r="N34" s="37"/>
      <c r="O34" s="36"/>
      <c r="P34" s="11"/>
      <c r="Q34" s="36"/>
      <c r="R34" s="11"/>
    </row>
    <row r="35" ht="18" customHeight="1"/>
    <row r="36" ht="18" customHeight="1"/>
    <row r="37" ht="18" customHeight="1"/>
    <row r="38" ht="18" customHeight="1"/>
    <row r="39" ht="18" customHeight="1"/>
  </sheetData>
  <sheetProtection/>
  <mergeCells count="28">
    <mergeCell ref="Q7:Q11"/>
    <mergeCell ref="R7:R11"/>
    <mergeCell ref="K6:L6"/>
    <mergeCell ref="M6:N6"/>
    <mergeCell ref="O6:P6"/>
    <mergeCell ref="Q6:R6"/>
    <mergeCell ref="M7:M11"/>
    <mergeCell ref="N7:N11"/>
    <mergeCell ref="O7:O11"/>
    <mergeCell ref="P7:P11"/>
    <mergeCell ref="F7:F11"/>
    <mergeCell ref="G7:H7"/>
    <mergeCell ref="I7:I11"/>
    <mergeCell ref="J7:J11"/>
    <mergeCell ref="K7:K11"/>
    <mergeCell ref="L7:L11"/>
    <mergeCell ref="G8:G11"/>
    <mergeCell ref="H8:H11"/>
    <mergeCell ref="A2:R2"/>
    <mergeCell ref="A4:A11"/>
    <mergeCell ref="B4:B11"/>
    <mergeCell ref="C4:C11"/>
    <mergeCell ref="D4:H5"/>
    <mergeCell ref="I4:R5"/>
    <mergeCell ref="D6:D11"/>
    <mergeCell ref="E6:E11"/>
    <mergeCell ref="F6:H6"/>
    <mergeCell ref="I6:J6"/>
  </mergeCells>
  <conditionalFormatting sqref="F25:F28">
    <cfRule type="expression" priority="76" dxfId="0" stopIfTrue="1">
      <formula>F25&lt;&gt;#REF!+G25+H25</formula>
    </cfRule>
  </conditionalFormatting>
  <conditionalFormatting sqref="F19:F24 F33:F34 F31">
    <cfRule type="expression" priority="77" dxfId="0" stopIfTrue="1">
      <formula>#REF!+#REF!+G19+H19&lt;&gt;F19</formula>
    </cfRule>
  </conditionalFormatting>
  <conditionalFormatting sqref="F33:F34 F19:F31">
    <cfRule type="expression" priority="79" dxfId="0" stopIfTrue="1">
      <formula>F19&lt;&gt;#REF!+#REF!+G19</formula>
    </cfRule>
  </conditionalFormatting>
  <conditionalFormatting sqref="F19:F23 F26:F28">
    <cfRule type="expression" priority="71" dxfId="0" stopIfTrue="1">
      <formula>#REF!+#REF!+G19+H19&lt;&gt;F19</formula>
    </cfRule>
  </conditionalFormatting>
  <conditionalFormatting sqref="F19:F23 F26:F28">
    <cfRule type="expression" priority="70" dxfId="0" stopIfTrue="1">
      <formula>F19&lt;&gt;#REF!+#REF!+G19</formula>
    </cfRule>
  </conditionalFormatting>
  <conditionalFormatting sqref="F25">
    <cfRule type="expression" priority="69" dxfId="0" stopIfTrue="1">
      <formula>#REF!+#REF!+G25+H25&lt;&gt;F25</formula>
    </cfRule>
  </conditionalFormatting>
  <conditionalFormatting sqref="F24">
    <cfRule type="expression" priority="68" dxfId="0" stopIfTrue="1">
      <formula>#REF!+#REF!+G24+H24&lt;&gt;F24</formula>
    </cfRule>
  </conditionalFormatting>
  <conditionalFormatting sqref="F24">
    <cfRule type="expression" priority="67" dxfId="0" stopIfTrue="1">
      <formula>F24&lt;&gt;#REF!+#REF!+G24</formula>
    </cfRule>
  </conditionalFormatting>
  <conditionalFormatting sqref="F31">
    <cfRule type="expression" priority="66" dxfId="0" stopIfTrue="1">
      <formula>#REF!+#REF!+G31+H31&lt;&gt;F31</formula>
    </cfRule>
  </conditionalFormatting>
  <conditionalFormatting sqref="F25">
    <cfRule type="expression" priority="65" dxfId="0" stopIfTrue="1">
      <formula>F25&lt;&gt;#REF!+#REF!+G25</formula>
    </cfRule>
  </conditionalFormatting>
  <conditionalFormatting sqref="F29:F30">
    <cfRule type="expression" priority="64" dxfId="0" stopIfTrue="1">
      <formula>#REF!+#REF!+G29+H29&lt;&gt;F29</formula>
    </cfRule>
  </conditionalFormatting>
  <conditionalFormatting sqref="F29:F30">
    <cfRule type="expression" priority="63" dxfId="0" stopIfTrue="1">
      <formula>F29&lt;&gt;#REF!+#REF!+G29</formula>
    </cfRule>
  </conditionalFormatting>
  <conditionalFormatting sqref="F31">
    <cfRule type="expression" priority="62" dxfId="0" stopIfTrue="1">
      <formula>F31&lt;&gt;#REF!+#REF!+G31</formula>
    </cfRule>
  </conditionalFormatting>
  <conditionalFormatting sqref="F33:F34">
    <cfRule type="expression" priority="61" dxfId="0" stopIfTrue="1">
      <formula>#REF!+#REF!+G33+H33&lt;&gt;F33</formula>
    </cfRule>
  </conditionalFormatting>
  <conditionalFormatting sqref="F33:F34">
    <cfRule type="expression" priority="60" dxfId="0" stopIfTrue="1">
      <formula>F33&lt;&gt;#REF!+#REF!+G33</formula>
    </cfRule>
  </conditionalFormatting>
  <conditionalFormatting sqref="F30">
    <cfRule type="expression" priority="59" dxfId="0" stopIfTrue="1">
      <formula>#REF!+#REF!+G30+H30&lt;&gt;F30</formula>
    </cfRule>
  </conditionalFormatting>
  <conditionalFormatting sqref="F30">
    <cfRule type="expression" priority="58" dxfId="0" stopIfTrue="1">
      <formula>#REF!+#REF!+G30+H30&lt;&gt;F30</formula>
    </cfRule>
  </conditionalFormatting>
  <conditionalFormatting sqref="F30">
    <cfRule type="expression" priority="57" dxfId="0" stopIfTrue="1">
      <formula>F30&lt;&gt;#REF!+#REF!+G30</formula>
    </cfRule>
  </conditionalFormatting>
  <conditionalFormatting sqref="F25:F28">
    <cfRule type="expression" priority="56" dxfId="0" stopIfTrue="1">
      <formula>F25&lt;&gt;#REF!+G25+H25</formula>
    </cfRule>
  </conditionalFormatting>
  <conditionalFormatting sqref="F19:F24 F33:F34 F31">
    <cfRule type="expression" priority="55" dxfId="0" stopIfTrue="1">
      <formula>#REF!+#REF!+G19+H19&lt;&gt;F19</formula>
    </cfRule>
  </conditionalFormatting>
  <conditionalFormatting sqref="F33:F34 F19:F31">
    <cfRule type="expression" priority="54" dxfId="0" stopIfTrue="1">
      <formula>F19&lt;&gt;#REF!+#REF!+G19</formula>
    </cfRule>
  </conditionalFormatting>
  <conditionalFormatting sqref="F19:F23 F26:F28">
    <cfRule type="expression" priority="53" dxfId="0" stopIfTrue="1">
      <formula>#REF!+#REF!+G19+H19&lt;&gt;F19</formula>
    </cfRule>
  </conditionalFormatting>
  <conditionalFormatting sqref="F19:F23 F26:F28">
    <cfRule type="expression" priority="52" dxfId="0" stopIfTrue="1">
      <formula>F19&lt;&gt;#REF!+#REF!+G19</formula>
    </cfRule>
  </conditionalFormatting>
  <conditionalFormatting sqref="F25">
    <cfRule type="expression" priority="51" dxfId="0" stopIfTrue="1">
      <formula>#REF!+#REF!+G25+H25&lt;&gt;F25</formula>
    </cfRule>
  </conditionalFormatting>
  <conditionalFormatting sqref="F24">
    <cfRule type="expression" priority="50" dxfId="0" stopIfTrue="1">
      <formula>#REF!+#REF!+G24+H24&lt;&gt;F24</formula>
    </cfRule>
  </conditionalFormatting>
  <conditionalFormatting sqref="F24">
    <cfRule type="expression" priority="49" dxfId="0" stopIfTrue="1">
      <formula>F24&lt;&gt;#REF!+#REF!+G24</formula>
    </cfRule>
  </conditionalFormatting>
  <conditionalFormatting sqref="F31">
    <cfRule type="expression" priority="48" dxfId="0" stopIfTrue="1">
      <formula>#REF!+#REF!+G31+H31&lt;&gt;F31</formula>
    </cfRule>
  </conditionalFormatting>
  <conditionalFormatting sqref="F25">
    <cfRule type="expression" priority="47" dxfId="0" stopIfTrue="1">
      <formula>F25&lt;&gt;#REF!+#REF!+G25</formula>
    </cfRule>
  </conditionalFormatting>
  <conditionalFormatting sqref="F29:F30">
    <cfRule type="expression" priority="46" dxfId="0" stopIfTrue="1">
      <formula>#REF!+#REF!+G29+H29&lt;&gt;F29</formula>
    </cfRule>
  </conditionalFormatting>
  <conditionalFormatting sqref="F29:F30">
    <cfRule type="expression" priority="45" dxfId="0" stopIfTrue="1">
      <formula>F29&lt;&gt;#REF!+#REF!+G29</formula>
    </cfRule>
  </conditionalFormatting>
  <conditionalFormatting sqref="F31">
    <cfRule type="expression" priority="44" dxfId="0" stopIfTrue="1">
      <formula>F31&lt;&gt;#REF!+#REF!+G31</formula>
    </cfRule>
  </conditionalFormatting>
  <conditionalFormatting sqref="F33:F34">
    <cfRule type="expression" priority="43" dxfId="0" stopIfTrue="1">
      <formula>#REF!+#REF!+G33+H33&lt;&gt;F33</formula>
    </cfRule>
  </conditionalFormatting>
  <conditionalFormatting sqref="F33:F34">
    <cfRule type="expression" priority="42" dxfId="0" stopIfTrue="1">
      <formula>F33&lt;&gt;#REF!+#REF!+G33</formula>
    </cfRule>
  </conditionalFormatting>
  <conditionalFormatting sqref="F30">
    <cfRule type="expression" priority="41" dxfId="0" stopIfTrue="1">
      <formula>#REF!+#REF!+G30+H30&lt;&gt;F30</formula>
    </cfRule>
  </conditionalFormatting>
  <conditionalFormatting sqref="F30">
    <cfRule type="expression" priority="40" dxfId="0" stopIfTrue="1">
      <formula>#REF!+#REF!+G30+H30&lt;&gt;F30</formula>
    </cfRule>
  </conditionalFormatting>
  <conditionalFormatting sqref="F30">
    <cfRule type="expression" priority="39" dxfId="0" stopIfTrue="1">
      <formula>F30&lt;&gt;#REF!+#REF!+G30</formula>
    </cfRule>
  </conditionalFormatting>
  <conditionalFormatting sqref="F31 F19:F24">
    <cfRule type="expression" priority="38" dxfId="0" stopIfTrue="1">
      <formula>#REF!+#REF!+G19+H19&lt;&gt;F19</formula>
    </cfRule>
  </conditionalFormatting>
  <conditionalFormatting sqref="F25:F28">
    <cfRule type="expression" priority="37" dxfId="0" stopIfTrue="1">
      <formula>F25&lt;&gt;#REF!+G25+H25</formula>
    </cfRule>
  </conditionalFormatting>
  <conditionalFormatting sqref="F19:F31">
    <cfRule type="expression" priority="36" dxfId="0" stopIfTrue="1">
      <formula>F19&lt;&gt;#REF!+#REF!+G19</formula>
    </cfRule>
  </conditionalFormatting>
  <conditionalFormatting sqref="F26:F28 F19:F23">
    <cfRule type="expression" priority="35" dxfId="0" stopIfTrue="1">
      <formula>#REF!+#REF!+G19+H19&lt;&gt;F19</formula>
    </cfRule>
  </conditionalFormatting>
  <conditionalFormatting sqref="F26:F28 F19:F23">
    <cfRule type="expression" priority="34" dxfId="0" stopIfTrue="1">
      <formula>F19&lt;&gt;#REF!+#REF!+G19</formula>
    </cfRule>
  </conditionalFormatting>
  <conditionalFormatting sqref="F25">
    <cfRule type="expression" priority="33" dxfId="0" stopIfTrue="1">
      <formula>#REF!+#REF!+G25+H25&lt;&gt;F25</formula>
    </cfRule>
  </conditionalFormatting>
  <conditionalFormatting sqref="F24">
    <cfRule type="expression" priority="32" dxfId="0" stopIfTrue="1">
      <formula>#REF!+#REF!+G24+H24&lt;&gt;F24</formula>
    </cfRule>
  </conditionalFormatting>
  <conditionalFormatting sqref="F24">
    <cfRule type="expression" priority="31" dxfId="0" stopIfTrue="1">
      <formula>F24&lt;&gt;#REF!+#REF!+G24</formula>
    </cfRule>
  </conditionalFormatting>
  <conditionalFormatting sqref="F31">
    <cfRule type="expression" priority="30" dxfId="0" stopIfTrue="1">
      <formula>#REF!+#REF!+G31+H31&lt;&gt;F31</formula>
    </cfRule>
  </conditionalFormatting>
  <conditionalFormatting sqref="F25">
    <cfRule type="expression" priority="29" dxfId="0" stopIfTrue="1">
      <formula>F25&lt;&gt;#REF!+#REF!+G25</formula>
    </cfRule>
  </conditionalFormatting>
  <conditionalFormatting sqref="F29:F30">
    <cfRule type="expression" priority="28" dxfId="0" stopIfTrue="1">
      <formula>#REF!+#REF!+G29+H29&lt;&gt;F29</formula>
    </cfRule>
  </conditionalFormatting>
  <conditionalFormatting sqref="F29:F30">
    <cfRule type="expression" priority="27" dxfId="0" stopIfTrue="1">
      <formula>F29&lt;&gt;#REF!+#REF!+G29</formula>
    </cfRule>
  </conditionalFormatting>
  <conditionalFormatting sqref="F31">
    <cfRule type="expression" priority="26" dxfId="0" stopIfTrue="1">
      <formula>F31&lt;&gt;#REF!+#REF!+G31</formula>
    </cfRule>
  </conditionalFormatting>
  <conditionalFormatting sqref="F30">
    <cfRule type="expression" priority="25" dxfId="0" stopIfTrue="1">
      <formula>#REF!+#REF!+G30+H30&lt;&gt;F30</formula>
    </cfRule>
  </conditionalFormatting>
  <conditionalFormatting sqref="F30">
    <cfRule type="expression" priority="24" dxfId="0" stopIfTrue="1">
      <formula>#REF!+#REF!+G30+H30&lt;&gt;F30</formula>
    </cfRule>
  </conditionalFormatting>
  <conditionalFormatting sqref="F30">
    <cfRule type="expression" priority="23" dxfId="0" stopIfTrue="1">
      <formula>F30&lt;&gt;#REF!+#REF!+G30</formula>
    </cfRule>
  </conditionalFormatting>
  <conditionalFormatting sqref="F33:F34">
    <cfRule type="expression" priority="22" dxfId="0" stopIfTrue="1">
      <formula>#REF!+#REF!+G33+H33&lt;&gt;F33</formula>
    </cfRule>
  </conditionalFormatting>
  <conditionalFormatting sqref="F33:F34">
    <cfRule type="expression" priority="21" dxfId="0" stopIfTrue="1">
      <formula>F33&lt;&gt;#REF!+#REF!+G33</formula>
    </cfRule>
  </conditionalFormatting>
  <conditionalFormatting sqref="F33:F34">
    <cfRule type="expression" priority="20" dxfId="0" stopIfTrue="1">
      <formula>#REF!+#REF!+G33+H33&lt;&gt;F33</formula>
    </cfRule>
  </conditionalFormatting>
  <conditionalFormatting sqref="F33:F34">
    <cfRule type="expression" priority="19" dxfId="0" stopIfTrue="1">
      <formula>F33&lt;&gt;#REF!+#REF!+G33</formula>
    </cfRule>
  </conditionalFormatting>
  <conditionalFormatting sqref="F25:F28">
    <cfRule type="expression" priority="18" dxfId="0" stopIfTrue="1">
      <formula>F25&lt;&gt;#REF!+G25+H25</formula>
    </cfRule>
  </conditionalFormatting>
  <conditionalFormatting sqref="F33:F34 F31 F19:F24">
    <cfRule type="expression" priority="17" dxfId="0" stopIfTrue="1">
      <formula>#REF!+#REF!+G19+H19&lt;&gt;F19</formula>
    </cfRule>
  </conditionalFormatting>
  <conditionalFormatting sqref="F33:F34 F19:F31">
    <cfRule type="expression" priority="16" dxfId="0" stopIfTrue="1">
      <formula>F19&lt;&gt;#REF!+#REF!+G19</formula>
    </cfRule>
  </conditionalFormatting>
  <conditionalFormatting sqref="F26:F28 F19:F23">
    <cfRule type="expression" priority="15" dxfId="0" stopIfTrue="1">
      <formula>#REF!+#REF!+G19+H19&lt;&gt;F19</formula>
    </cfRule>
  </conditionalFormatting>
  <conditionalFormatting sqref="F26:F28 F19:F23">
    <cfRule type="expression" priority="14" dxfId="0" stopIfTrue="1">
      <formula>F19&lt;&gt;#REF!+#REF!+G19</formula>
    </cfRule>
  </conditionalFormatting>
  <conditionalFormatting sqref="F25">
    <cfRule type="expression" priority="13" dxfId="0" stopIfTrue="1">
      <formula>#REF!+#REF!+G25+H25&lt;&gt;F25</formula>
    </cfRule>
  </conditionalFormatting>
  <conditionalFormatting sqref="F24">
    <cfRule type="expression" priority="12" dxfId="0" stopIfTrue="1">
      <formula>#REF!+#REF!+G24+H24&lt;&gt;F24</formula>
    </cfRule>
  </conditionalFormatting>
  <conditionalFormatting sqref="F24">
    <cfRule type="expression" priority="11" dxfId="0" stopIfTrue="1">
      <formula>F24&lt;&gt;#REF!+#REF!+G24</formula>
    </cfRule>
  </conditionalFormatting>
  <conditionalFormatting sqref="F31">
    <cfRule type="expression" priority="10" dxfId="0" stopIfTrue="1">
      <formula>#REF!+#REF!+G31+H31&lt;&gt;F31</formula>
    </cfRule>
  </conditionalFormatting>
  <conditionalFormatting sqref="F25">
    <cfRule type="expression" priority="9" dxfId="0" stopIfTrue="1">
      <formula>F25&lt;&gt;#REF!+#REF!+G25</formula>
    </cfRule>
  </conditionalFormatting>
  <conditionalFormatting sqref="F29:F30">
    <cfRule type="expression" priority="8" dxfId="0" stopIfTrue="1">
      <formula>#REF!+#REF!+G29+H29&lt;&gt;F29</formula>
    </cfRule>
  </conditionalFormatting>
  <conditionalFormatting sqref="F29:F30">
    <cfRule type="expression" priority="7" dxfId="0" stopIfTrue="1">
      <formula>F29&lt;&gt;#REF!+#REF!+G29</formula>
    </cfRule>
  </conditionalFormatting>
  <conditionalFormatting sqref="F31">
    <cfRule type="expression" priority="6" dxfId="0" stopIfTrue="1">
      <formula>F31&lt;&gt;#REF!+#REF!+G31</formula>
    </cfRule>
  </conditionalFormatting>
  <conditionalFormatting sqref="F33:F34">
    <cfRule type="expression" priority="5" dxfId="0" stopIfTrue="1">
      <formula>#REF!+#REF!+G33+H33&lt;&gt;F33</formula>
    </cfRule>
  </conditionalFormatting>
  <conditionalFormatting sqref="F33:F34">
    <cfRule type="expression" priority="4" dxfId="0" stopIfTrue="1">
      <formula>F33&lt;&gt;#REF!+#REF!+G33</formula>
    </cfRule>
  </conditionalFormatting>
  <conditionalFormatting sqref="F30">
    <cfRule type="expression" priority="3" dxfId="0" stopIfTrue="1">
      <formula>#REF!+#REF!+G30+H30&lt;&gt;F30</formula>
    </cfRule>
  </conditionalFormatting>
  <conditionalFormatting sqref="F30">
    <cfRule type="expression" priority="2" dxfId="0" stopIfTrue="1">
      <formula>#REF!+#REF!+G30+H30&lt;&gt;F30</formula>
    </cfRule>
  </conditionalFormatting>
  <conditionalFormatting sqref="F30">
    <cfRule type="expression" priority="1" dxfId="0" stopIfTrue="1">
      <formula>F30&lt;&gt;#REF!+#REF!+G30</formula>
    </cfRule>
  </conditionalFormatting>
  <printOptions/>
  <pageMargins left="0.5905511811023623" right="0.3937007874015748" top="0.5905511811023623" bottom="0.3937007874015748" header="0.5118110236220472" footer="0.3937007874015748"/>
  <pageSetup fitToHeight="1" fitToWidth="1" horizontalDpi="600" verticalDpi="600" orientation="landscape" paperSize="9" scale="79" r:id="rId1"/>
  <rowBreaks count="1" manualBreakCount="1">
    <brk id="3" max="19" man="1"/>
  </rowBreaks>
  <colBreaks count="1" manualBreakCount="1">
    <brk id="3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view="pageBreakPreview" zoomScale="75" zoomScaleNormal="75" zoomScaleSheetLayoutView="75" zoomScalePageLayoutView="0" workbookViewId="0" topLeftCell="A4">
      <selection activeCell="N22" sqref="N22"/>
    </sheetView>
  </sheetViews>
  <sheetFormatPr defaultColWidth="9.00390625" defaultRowHeight="12.75"/>
  <cols>
    <col min="1" max="1" width="10.875" style="1" customWidth="1"/>
    <col min="2" max="2" width="31.25390625" style="1" customWidth="1"/>
    <col min="3" max="3" width="16.375" style="1" customWidth="1"/>
    <col min="4" max="6" width="7.625" style="1" customWidth="1"/>
    <col min="7" max="7" width="9.375" style="1" customWidth="1"/>
    <col min="8" max="8" width="9.25390625" style="1" customWidth="1"/>
    <col min="9" max="10" width="7.625" style="1" customWidth="1"/>
    <col min="11" max="18" width="7.625" style="4" customWidth="1"/>
    <col min="19" max="16384" width="9.125" style="1" customWidth="1"/>
  </cols>
  <sheetData>
    <row r="1" spans="1:18" ht="16.5" customHeight="1">
      <c r="A1" s="6" t="s">
        <v>41</v>
      </c>
      <c r="B1" s="7"/>
      <c r="C1" s="7"/>
      <c r="D1" s="7"/>
      <c r="E1" s="7"/>
      <c r="F1" s="7"/>
      <c r="G1" s="7"/>
      <c r="H1" s="7"/>
      <c r="I1" s="7"/>
      <c r="J1" s="7"/>
      <c r="K1" s="10"/>
      <c r="L1" s="10"/>
      <c r="M1" s="10"/>
      <c r="N1" s="10"/>
      <c r="O1" s="10"/>
      <c r="P1" s="10"/>
      <c r="Q1" s="10"/>
      <c r="R1" s="63"/>
    </row>
    <row r="2" spans="1:18" ht="15.75" customHeight="1">
      <c r="A2" s="232" t="s">
        <v>19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4"/>
    </row>
    <row r="3" spans="1:18" ht="15" customHeight="1" thickBot="1">
      <c r="A3" s="8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64"/>
    </row>
    <row r="4" spans="1:18" ht="30.75" customHeight="1" thickBot="1">
      <c r="A4" s="235" t="s">
        <v>1</v>
      </c>
      <c r="B4" s="236" t="s">
        <v>20</v>
      </c>
      <c r="C4" s="239" t="s">
        <v>21</v>
      </c>
      <c r="D4" s="243" t="s">
        <v>22</v>
      </c>
      <c r="E4" s="243"/>
      <c r="F4" s="243"/>
      <c r="G4" s="243"/>
      <c r="H4" s="243"/>
      <c r="I4" s="245" t="s">
        <v>27</v>
      </c>
      <c r="J4" s="246"/>
      <c r="K4" s="246"/>
      <c r="L4" s="246"/>
      <c r="M4" s="246"/>
      <c r="N4" s="246"/>
      <c r="O4" s="246"/>
      <c r="P4" s="246"/>
      <c r="Q4" s="246"/>
      <c r="R4" s="247"/>
    </row>
    <row r="5" spans="1:18" ht="15" customHeight="1" thickBot="1">
      <c r="A5" s="235"/>
      <c r="B5" s="237"/>
      <c r="C5" s="240"/>
      <c r="D5" s="244"/>
      <c r="E5" s="244"/>
      <c r="F5" s="244"/>
      <c r="G5" s="244"/>
      <c r="H5" s="244"/>
      <c r="I5" s="248"/>
      <c r="J5" s="249"/>
      <c r="K5" s="249"/>
      <c r="L5" s="249"/>
      <c r="M5" s="249"/>
      <c r="N5" s="249"/>
      <c r="O5" s="249"/>
      <c r="P5" s="249"/>
      <c r="Q5" s="249"/>
      <c r="R5" s="250"/>
    </row>
    <row r="6" spans="1:18" ht="15" customHeight="1" thickBot="1">
      <c r="A6" s="235"/>
      <c r="B6" s="237"/>
      <c r="C6" s="240"/>
      <c r="D6" s="251" t="s">
        <v>23</v>
      </c>
      <c r="E6" s="239" t="s">
        <v>24</v>
      </c>
      <c r="F6" s="253" t="s">
        <v>25</v>
      </c>
      <c r="G6" s="254"/>
      <c r="H6" s="255"/>
      <c r="I6" s="256" t="s">
        <v>15</v>
      </c>
      <c r="J6" s="257"/>
      <c r="K6" s="273" t="s">
        <v>16</v>
      </c>
      <c r="L6" s="274"/>
      <c r="M6" s="273" t="s">
        <v>17</v>
      </c>
      <c r="N6" s="274"/>
      <c r="O6" s="273" t="s">
        <v>18</v>
      </c>
      <c r="P6" s="275"/>
      <c r="Q6" s="273" t="s">
        <v>88</v>
      </c>
      <c r="R6" s="275"/>
    </row>
    <row r="7" spans="1:18" ht="15" customHeight="1" thickBot="1">
      <c r="A7" s="235"/>
      <c r="B7" s="237"/>
      <c r="C7" s="240"/>
      <c r="D7" s="251"/>
      <c r="E7" s="240"/>
      <c r="F7" s="258" t="s">
        <v>26</v>
      </c>
      <c r="G7" s="261" t="s">
        <v>107</v>
      </c>
      <c r="H7" s="262"/>
      <c r="I7" s="263" t="s">
        <v>30</v>
      </c>
      <c r="J7" s="266" t="s">
        <v>31</v>
      </c>
      <c r="K7" s="263" t="s">
        <v>95</v>
      </c>
      <c r="L7" s="266" t="s">
        <v>105</v>
      </c>
      <c r="M7" s="263" t="s">
        <v>113</v>
      </c>
      <c r="N7" s="266" t="s">
        <v>155</v>
      </c>
      <c r="O7" s="263" t="s">
        <v>106</v>
      </c>
      <c r="P7" s="266" t="s">
        <v>156</v>
      </c>
      <c r="Q7" s="263" t="s">
        <v>271</v>
      </c>
      <c r="R7" s="266" t="s">
        <v>272</v>
      </c>
    </row>
    <row r="8" spans="1:18" ht="15" customHeight="1" thickBot="1">
      <c r="A8" s="235"/>
      <c r="B8" s="237"/>
      <c r="C8" s="241"/>
      <c r="D8" s="252"/>
      <c r="E8" s="240"/>
      <c r="F8" s="259"/>
      <c r="G8" s="269" t="s">
        <v>93</v>
      </c>
      <c r="H8" s="271" t="s">
        <v>138</v>
      </c>
      <c r="I8" s="264"/>
      <c r="J8" s="267"/>
      <c r="K8" s="264"/>
      <c r="L8" s="267"/>
      <c r="M8" s="264"/>
      <c r="N8" s="267"/>
      <c r="O8" s="264"/>
      <c r="P8" s="267"/>
      <c r="Q8" s="264"/>
      <c r="R8" s="267"/>
    </row>
    <row r="9" spans="1:18" ht="17.25" customHeight="1" thickBot="1">
      <c r="A9" s="235"/>
      <c r="B9" s="237"/>
      <c r="C9" s="240"/>
      <c r="D9" s="252"/>
      <c r="E9" s="240"/>
      <c r="F9" s="259"/>
      <c r="G9" s="270"/>
      <c r="H9" s="272"/>
      <c r="I9" s="264"/>
      <c r="J9" s="267"/>
      <c r="K9" s="264"/>
      <c r="L9" s="267"/>
      <c r="M9" s="264"/>
      <c r="N9" s="267"/>
      <c r="O9" s="264"/>
      <c r="P9" s="267"/>
      <c r="Q9" s="264"/>
      <c r="R9" s="267"/>
    </row>
    <row r="10" spans="1:18" ht="15.75" customHeight="1" thickBot="1">
      <c r="A10" s="235"/>
      <c r="B10" s="237"/>
      <c r="C10" s="240"/>
      <c r="D10" s="252"/>
      <c r="E10" s="240"/>
      <c r="F10" s="259"/>
      <c r="G10" s="270"/>
      <c r="H10" s="272"/>
      <c r="I10" s="264"/>
      <c r="J10" s="267"/>
      <c r="K10" s="264"/>
      <c r="L10" s="267"/>
      <c r="M10" s="264"/>
      <c r="N10" s="267"/>
      <c r="O10" s="264"/>
      <c r="P10" s="267"/>
      <c r="Q10" s="264"/>
      <c r="R10" s="267"/>
    </row>
    <row r="11" spans="1:18" ht="13.5" thickBot="1">
      <c r="A11" s="235"/>
      <c r="B11" s="238"/>
      <c r="C11" s="242"/>
      <c r="D11" s="252"/>
      <c r="E11" s="242"/>
      <c r="F11" s="260"/>
      <c r="G11" s="270"/>
      <c r="H11" s="272"/>
      <c r="I11" s="265"/>
      <c r="J11" s="268"/>
      <c r="K11" s="265"/>
      <c r="L11" s="268"/>
      <c r="M11" s="265"/>
      <c r="N11" s="268"/>
      <c r="O11" s="265"/>
      <c r="P11" s="268"/>
      <c r="Q11" s="265"/>
      <c r="R11" s="268"/>
    </row>
    <row r="12" spans="1:18" s="4" customFormat="1" ht="18" customHeight="1" thickBot="1">
      <c r="A12" s="16">
        <v>1</v>
      </c>
      <c r="B12" s="17">
        <v>2</v>
      </c>
      <c r="C12" s="9">
        <v>3</v>
      </c>
      <c r="D12" s="9">
        <v>4</v>
      </c>
      <c r="E12" s="9">
        <v>5</v>
      </c>
      <c r="F12" s="9">
        <v>6</v>
      </c>
      <c r="G12" s="20">
        <v>7</v>
      </c>
      <c r="H12" s="17">
        <v>8</v>
      </c>
      <c r="I12" s="16">
        <v>9</v>
      </c>
      <c r="J12" s="17">
        <v>10</v>
      </c>
      <c r="K12" s="16">
        <v>11</v>
      </c>
      <c r="L12" s="17">
        <v>12</v>
      </c>
      <c r="M12" s="16">
        <v>13</v>
      </c>
      <c r="N12" s="17">
        <v>14</v>
      </c>
      <c r="O12" s="16">
        <v>15</v>
      </c>
      <c r="P12" s="17">
        <v>16</v>
      </c>
      <c r="Q12" s="16">
        <v>17</v>
      </c>
      <c r="R12" s="17">
        <v>18</v>
      </c>
    </row>
    <row r="13" spans="1:18" ht="13.5" customHeight="1" hidden="1" thickBot="1">
      <c r="A13" s="18"/>
      <c r="B13" s="19"/>
      <c r="C13" s="3"/>
      <c r="D13" s="3"/>
      <c r="E13" s="3"/>
      <c r="F13" s="3"/>
      <c r="G13" s="22"/>
      <c r="H13" s="19"/>
      <c r="I13" s="21"/>
      <c r="J13" s="19"/>
      <c r="K13" s="23"/>
      <c r="L13" s="24"/>
      <c r="M13" s="23"/>
      <c r="N13" s="24"/>
      <c r="O13" s="23"/>
      <c r="P13" s="25"/>
      <c r="Q13" s="23"/>
      <c r="R13" s="25"/>
    </row>
    <row r="14" spans="1:18" ht="13.5" customHeight="1" hidden="1" thickBot="1">
      <c r="A14" s="18"/>
      <c r="B14" s="19"/>
      <c r="C14" s="3"/>
      <c r="D14" s="3"/>
      <c r="E14" s="3"/>
      <c r="F14" s="3"/>
      <c r="G14" s="22"/>
      <c r="H14" s="19"/>
      <c r="I14" s="21"/>
      <c r="J14" s="19"/>
      <c r="K14" s="23"/>
      <c r="L14" s="24"/>
      <c r="M14" s="23"/>
      <c r="N14" s="24"/>
      <c r="O14" s="23"/>
      <c r="P14" s="25"/>
      <c r="Q14" s="23"/>
      <c r="R14" s="25"/>
    </row>
    <row r="15" spans="1:18" ht="13.5" customHeight="1" hidden="1" thickBot="1">
      <c r="A15" s="18"/>
      <c r="B15" s="19"/>
      <c r="C15" s="3"/>
      <c r="D15" s="3"/>
      <c r="E15" s="3"/>
      <c r="F15" s="3"/>
      <c r="G15" s="22"/>
      <c r="H15" s="19"/>
      <c r="I15" s="21"/>
      <c r="J15" s="19"/>
      <c r="K15" s="23"/>
      <c r="L15" s="24"/>
      <c r="M15" s="23"/>
      <c r="N15" s="24"/>
      <c r="O15" s="23"/>
      <c r="P15" s="25"/>
      <c r="Q15" s="23"/>
      <c r="R15" s="25"/>
    </row>
    <row r="16" spans="1:18" ht="13.5" customHeight="1" hidden="1" thickBot="1">
      <c r="A16" s="18"/>
      <c r="B16" s="19"/>
      <c r="C16" s="3"/>
      <c r="D16" s="3"/>
      <c r="E16" s="3"/>
      <c r="F16" s="3"/>
      <c r="G16" s="22"/>
      <c r="H16" s="19"/>
      <c r="I16" s="21"/>
      <c r="J16" s="19"/>
      <c r="K16" s="23"/>
      <c r="L16" s="24"/>
      <c r="M16" s="23"/>
      <c r="N16" s="24"/>
      <c r="O16" s="23"/>
      <c r="P16" s="25"/>
      <c r="Q16" s="23"/>
      <c r="R16" s="25"/>
    </row>
    <row r="17" spans="1:18" ht="13.5" customHeight="1" hidden="1" thickBot="1">
      <c r="A17" s="18"/>
      <c r="B17" s="19"/>
      <c r="C17" s="3"/>
      <c r="D17" s="3"/>
      <c r="E17" s="3"/>
      <c r="F17" s="3"/>
      <c r="G17" s="22"/>
      <c r="H17" s="19"/>
      <c r="I17" s="21"/>
      <c r="J17" s="19"/>
      <c r="K17" s="23"/>
      <c r="L17" s="24"/>
      <c r="M17" s="23"/>
      <c r="N17" s="24"/>
      <c r="O17" s="23"/>
      <c r="P17" s="25"/>
      <c r="Q17" s="23"/>
      <c r="R17" s="25"/>
    </row>
    <row r="18" spans="1:19" s="5" customFormat="1" ht="45" customHeight="1" thickBot="1">
      <c r="A18" s="57" t="s">
        <v>32</v>
      </c>
      <c r="B18" s="58" t="s">
        <v>192</v>
      </c>
      <c r="C18" s="140" t="s">
        <v>299</v>
      </c>
      <c r="D18" s="59">
        <f>SUM(D19:D25)</f>
        <v>1056</v>
      </c>
      <c r="E18" s="59">
        <f>SUM(E19:E25)</f>
        <v>352</v>
      </c>
      <c r="F18" s="59">
        <f>SUM(F19:F25)</f>
        <v>704</v>
      </c>
      <c r="G18" s="62">
        <f>SUM(G19:G25)</f>
        <v>502</v>
      </c>
      <c r="H18" s="61"/>
      <c r="I18" s="62">
        <f>SUM(I19:I25)</f>
        <v>0</v>
      </c>
      <c r="J18" s="61">
        <f>SUM(J19:J25)</f>
        <v>0</v>
      </c>
      <c r="K18" s="62">
        <f>SUM(K19:K25)</f>
        <v>160</v>
      </c>
      <c r="L18" s="61">
        <f>SUM(L19:L25)</f>
        <v>80</v>
      </c>
      <c r="M18" s="62">
        <f aca="true" t="shared" si="0" ref="M18:R18">SUM(M19:M25)</f>
        <v>48</v>
      </c>
      <c r="N18" s="61">
        <f t="shared" si="0"/>
        <v>124</v>
      </c>
      <c r="O18" s="62">
        <f t="shared" si="0"/>
        <v>44</v>
      </c>
      <c r="P18" s="61">
        <f t="shared" si="0"/>
        <v>108</v>
      </c>
      <c r="Q18" s="62">
        <f t="shared" si="0"/>
        <v>52</v>
      </c>
      <c r="R18" s="61">
        <f t="shared" si="0"/>
        <v>88</v>
      </c>
      <c r="S18" s="180"/>
    </row>
    <row r="19" spans="1:18" ht="27" customHeight="1" thickBot="1">
      <c r="A19" s="191" t="s">
        <v>33</v>
      </c>
      <c r="B19" s="192" t="s">
        <v>84</v>
      </c>
      <c r="C19" s="103" t="s">
        <v>94</v>
      </c>
      <c r="D19" s="104">
        <f aca="true" t="shared" si="1" ref="D19:D27">E19+F19</f>
        <v>56</v>
      </c>
      <c r="E19" s="104">
        <v>8</v>
      </c>
      <c r="F19" s="104">
        <f aca="true" t="shared" si="2" ref="F19:F25">SUM(I19:R19)</f>
        <v>48</v>
      </c>
      <c r="G19" s="105"/>
      <c r="H19" s="106"/>
      <c r="I19" s="43"/>
      <c r="J19" s="107"/>
      <c r="K19" s="43"/>
      <c r="L19" s="45"/>
      <c r="M19" s="43"/>
      <c r="N19" s="45">
        <v>48</v>
      </c>
      <c r="O19" s="43"/>
      <c r="P19" s="44"/>
      <c r="Q19" s="43"/>
      <c r="R19" s="44"/>
    </row>
    <row r="20" spans="1:28" ht="27" customHeight="1" thickBot="1">
      <c r="A20" s="191" t="s">
        <v>34</v>
      </c>
      <c r="B20" s="192" t="s">
        <v>89</v>
      </c>
      <c r="C20" s="103" t="s">
        <v>94</v>
      </c>
      <c r="D20" s="104">
        <f t="shared" si="1"/>
        <v>58</v>
      </c>
      <c r="E20" s="104">
        <v>10</v>
      </c>
      <c r="F20" s="104">
        <f t="shared" si="2"/>
        <v>48</v>
      </c>
      <c r="G20" s="105"/>
      <c r="H20" s="106"/>
      <c r="I20" s="43"/>
      <c r="J20" s="107"/>
      <c r="K20" s="43">
        <v>48</v>
      </c>
      <c r="L20" s="45"/>
      <c r="M20" s="43"/>
      <c r="N20" s="45"/>
      <c r="O20" s="43"/>
      <c r="P20" s="44"/>
      <c r="Q20" s="43"/>
      <c r="R20" s="44"/>
      <c r="AB20" s="56"/>
    </row>
    <row r="21" spans="1:18" ht="27" customHeight="1" thickBot="1">
      <c r="A21" s="191" t="s">
        <v>35</v>
      </c>
      <c r="B21" s="192" t="s">
        <v>85</v>
      </c>
      <c r="C21" s="108" t="s">
        <v>94</v>
      </c>
      <c r="D21" s="104">
        <f t="shared" si="1"/>
        <v>58</v>
      </c>
      <c r="E21" s="104">
        <v>10</v>
      </c>
      <c r="F21" s="104">
        <f t="shared" si="2"/>
        <v>48</v>
      </c>
      <c r="G21" s="105">
        <v>8</v>
      </c>
      <c r="H21" s="106"/>
      <c r="I21" s="43"/>
      <c r="J21" s="107"/>
      <c r="K21" s="43"/>
      <c r="L21" s="45"/>
      <c r="M21" s="43"/>
      <c r="N21" s="45"/>
      <c r="O21" s="43"/>
      <c r="P21" s="44"/>
      <c r="Q21" s="43"/>
      <c r="R21" s="44">
        <v>48</v>
      </c>
    </row>
    <row r="22" spans="1:18" ht="27" customHeight="1" thickBot="1">
      <c r="A22" s="191" t="s">
        <v>36</v>
      </c>
      <c r="B22" s="192" t="s">
        <v>28</v>
      </c>
      <c r="C22" s="108" t="s">
        <v>298</v>
      </c>
      <c r="D22" s="104">
        <f>E22+F22</f>
        <v>282</v>
      </c>
      <c r="E22" s="104">
        <v>44</v>
      </c>
      <c r="F22" s="196">
        <f t="shared" si="2"/>
        <v>238</v>
      </c>
      <c r="G22" s="105">
        <v>238</v>
      </c>
      <c r="H22" s="106"/>
      <c r="I22" s="43"/>
      <c r="J22" s="107"/>
      <c r="K22" s="43">
        <v>32</v>
      </c>
      <c r="L22" s="44">
        <v>40</v>
      </c>
      <c r="M22" s="43">
        <v>24</v>
      </c>
      <c r="N22" s="45">
        <v>38</v>
      </c>
      <c r="O22" s="43">
        <v>22</v>
      </c>
      <c r="P22" s="44">
        <v>36</v>
      </c>
      <c r="Q22" s="43">
        <v>26</v>
      </c>
      <c r="R22" s="44">
        <v>20</v>
      </c>
    </row>
    <row r="23" spans="1:18" ht="27" customHeight="1" thickBot="1">
      <c r="A23" s="191" t="s">
        <v>37</v>
      </c>
      <c r="B23" s="192" t="s">
        <v>29</v>
      </c>
      <c r="C23" s="103" t="s">
        <v>136</v>
      </c>
      <c r="D23" s="104">
        <f>E23+F23</f>
        <v>476</v>
      </c>
      <c r="E23" s="104">
        <v>238</v>
      </c>
      <c r="F23" s="196">
        <f t="shared" si="2"/>
        <v>238</v>
      </c>
      <c r="G23" s="105">
        <v>236</v>
      </c>
      <c r="H23" s="106"/>
      <c r="I23" s="43"/>
      <c r="J23" s="107"/>
      <c r="K23" s="43">
        <v>32</v>
      </c>
      <c r="L23" s="44">
        <v>40</v>
      </c>
      <c r="M23" s="43">
        <v>24</v>
      </c>
      <c r="N23" s="45">
        <v>38</v>
      </c>
      <c r="O23" s="43">
        <v>22</v>
      </c>
      <c r="P23" s="44">
        <v>36</v>
      </c>
      <c r="Q23" s="43">
        <v>26</v>
      </c>
      <c r="R23" s="44">
        <v>20</v>
      </c>
    </row>
    <row r="24" spans="1:18" ht="27" customHeight="1" thickBot="1">
      <c r="A24" s="191" t="s">
        <v>168</v>
      </c>
      <c r="B24" s="192" t="s">
        <v>269</v>
      </c>
      <c r="C24" s="103" t="s">
        <v>158</v>
      </c>
      <c r="D24" s="104">
        <f>E24+F24</f>
        <v>72</v>
      </c>
      <c r="E24" s="104">
        <f>F24*0.5</f>
        <v>24</v>
      </c>
      <c r="F24" s="104">
        <f>SUM(I24:R24)</f>
        <v>48</v>
      </c>
      <c r="G24" s="105">
        <v>20</v>
      </c>
      <c r="H24" s="106"/>
      <c r="I24" s="43"/>
      <c r="J24" s="107"/>
      <c r="K24" s="43">
        <v>48</v>
      </c>
      <c r="L24" s="44"/>
      <c r="M24" s="43"/>
      <c r="N24" s="45"/>
      <c r="O24" s="43"/>
      <c r="P24" s="44"/>
      <c r="Q24" s="43"/>
      <c r="R24" s="44"/>
    </row>
    <row r="25" spans="1:18" ht="48.75" customHeight="1" thickBot="1">
      <c r="A25" s="191" t="s">
        <v>270</v>
      </c>
      <c r="B25" s="184" t="s">
        <v>169</v>
      </c>
      <c r="C25" s="103" t="s">
        <v>94</v>
      </c>
      <c r="D25" s="104">
        <f t="shared" si="1"/>
        <v>54</v>
      </c>
      <c r="E25" s="104">
        <f>F25*0.5</f>
        <v>18</v>
      </c>
      <c r="F25" s="104">
        <f t="shared" si="2"/>
        <v>36</v>
      </c>
      <c r="G25" s="105"/>
      <c r="H25" s="106"/>
      <c r="I25" s="43"/>
      <c r="J25" s="107"/>
      <c r="K25" s="43"/>
      <c r="L25" s="44"/>
      <c r="M25" s="43"/>
      <c r="N25" s="45"/>
      <c r="O25" s="43"/>
      <c r="P25" s="44">
        <v>36</v>
      </c>
      <c r="Q25" s="43"/>
      <c r="R25" s="44"/>
    </row>
    <row r="26" spans="1:19" ht="51.75" customHeight="1" thickBot="1">
      <c r="A26" s="57" t="s">
        <v>38</v>
      </c>
      <c r="B26" s="58" t="s">
        <v>193</v>
      </c>
      <c r="C26" s="140" t="s">
        <v>273</v>
      </c>
      <c r="D26" s="59">
        <f>SUM(D27:D30)</f>
        <v>474</v>
      </c>
      <c r="E26" s="59">
        <f>SUM(E27:E30)</f>
        <v>158</v>
      </c>
      <c r="F26" s="59">
        <f>SUM(F27:F30)</f>
        <v>316</v>
      </c>
      <c r="G26" s="62">
        <f>SUM(G27:G30)</f>
        <v>132</v>
      </c>
      <c r="H26" s="210"/>
      <c r="I26" s="141">
        <f>SUM(I27:I29)</f>
        <v>0</v>
      </c>
      <c r="J26" s="142">
        <f>SUM(J27:J29)</f>
        <v>0</v>
      </c>
      <c r="K26" s="141">
        <f>SUM(K27:K30)</f>
        <v>80</v>
      </c>
      <c r="L26" s="142">
        <f>SUM(L27:L29)</f>
        <v>200</v>
      </c>
      <c r="M26" s="141">
        <f>SUM(M27:M29)</f>
        <v>0</v>
      </c>
      <c r="N26" s="142">
        <f>SUM(N27:N29)</f>
        <v>0</v>
      </c>
      <c r="O26" s="141">
        <f>SUM(O27:O30)</f>
        <v>0</v>
      </c>
      <c r="P26" s="142">
        <f>SUM(P27:P30)</f>
        <v>36</v>
      </c>
      <c r="Q26" s="141">
        <f>SUM(Q27:Q30)</f>
        <v>0</v>
      </c>
      <c r="R26" s="142">
        <f>SUM(R27:R30)</f>
        <v>0</v>
      </c>
      <c r="S26" s="56"/>
    </row>
    <row r="27" spans="1:18" ht="30.75" customHeight="1" thickBot="1">
      <c r="A27" s="191" t="s">
        <v>39</v>
      </c>
      <c r="B27" s="192" t="s">
        <v>139</v>
      </c>
      <c r="C27" s="108" t="s">
        <v>104</v>
      </c>
      <c r="D27" s="104">
        <f t="shared" si="1"/>
        <v>240</v>
      </c>
      <c r="E27" s="104">
        <f>F27/2</f>
        <v>80</v>
      </c>
      <c r="F27" s="104">
        <f>SUM(I27:R27)</f>
        <v>160</v>
      </c>
      <c r="G27" s="105">
        <v>78</v>
      </c>
      <c r="H27" s="103"/>
      <c r="I27" s="136"/>
      <c r="J27" s="137"/>
      <c r="K27" s="129">
        <v>80</v>
      </c>
      <c r="L27" s="138">
        <v>80</v>
      </c>
      <c r="M27" s="136"/>
      <c r="N27" s="139"/>
      <c r="O27" s="136"/>
      <c r="P27" s="103"/>
      <c r="Q27" s="136"/>
      <c r="R27" s="103"/>
    </row>
    <row r="28" spans="1:18" ht="36" customHeight="1" thickBot="1">
      <c r="A28" s="191" t="s">
        <v>40</v>
      </c>
      <c r="B28" s="184" t="s">
        <v>201</v>
      </c>
      <c r="C28" s="108" t="s">
        <v>158</v>
      </c>
      <c r="D28" s="104">
        <f>E28+F28</f>
        <v>90</v>
      </c>
      <c r="E28" s="104">
        <f>F28/2</f>
        <v>30</v>
      </c>
      <c r="F28" s="104">
        <f>SUM(I28:R28)</f>
        <v>60</v>
      </c>
      <c r="G28" s="105">
        <v>26</v>
      </c>
      <c r="H28" s="103"/>
      <c r="I28" s="136"/>
      <c r="J28" s="137"/>
      <c r="K28" s="129"/>
      <c r="L28" s="138">
        <v>60</v>
      </c>
      <c r="M28" s="136"/>
      <c r="N28" s="139"/>
      <c r="O28" s="136"/>
      <c r="P28" s="103"/>
      <c r="Q28" s="136"/>
      <c r="R28" s="103"/>
    </row>
    <row r="29" spans="1:18" ht="40.5" customHeight="1" thickBot="1">
      <c r="A29" s="191" t="s">
        <v>90</v>
      </c>
      <c r="B29" s="184" t="s">
        <v>140</v>
      </c>
      <c r="C29" s="108" t="s">
        <v>157</v>
      </c>
      <c r="D29" s="104">
        <f>E29+F29</f>
        <v>90</v>
      </c>
      <c r="E29" s="104">
        <f>F29/2</f>
        <v>30</v>
      </c>
      <c r="F29" s="104">
        <f>SUM(I29:R29)</f>
        <v>60</v>
      </c>
      <c r="G29" s="105">
        <v>28</v>
      </c>
      <c r="H29" s="103"/>
      <c r="I29" s="136"/>
      <c r="J29" s="137"/>
      <c r="K29" s="129"/>
      <c r="L29" s="138">
        <v>60</v>
      </c>
      <c r="M29" s="136"/>
      <c r="N29" s="139"/>
      <c r="O29" s="136"/>
      <c r="P29" s="103"/>
      <c r="Q29" s="136"/>
      <c r="R29" s="103"/>
    </row>
    <row r="30" spans="1:18" ht="38.25" customHeight="1" thickBot="1">
      <c r="A30" s="191" t="s">
        <v>141</v>
      </c>
      <c r="B30" s="109" t="s">
        <v>142</v>
      </c>
      <c r="C30" s="108" t="s">
        <v>94</v>
      </c>
      <c r="D30" s="104">
        <f>E30+F30</f>
        <v>54</v>
      </c>
      <c r="E30" s="104">
        <f>F30/2</f>
        <v>18</v>
      </c>
      <c r="F30" s="104">
        <f>SUM(I30:R30)</f>
        <v>36</v>
      </c>
      <c r="G30" s="105"/>
      <c r="H30" s="103"/>
      <c r="I30" s="136"/>
      <c r="J30" s="137"/>
      <c r="K30" s="129"/>
      <c r="L30" s="138"/>
      <c r="M30" s="136"/>
      <c r="N30" s="139"/>
      <c r="O30" s="136"/>
      <c r="P30" s="103">
        <v>36</v>
      </c>
      <c r="Q30" s="136"/>
      <c r="R30" s="103"/>
    </row>
    <row r="31" ht="18" customHeight="1"/>
    <row r="32" ht="18" customHeight="1"/>
    <row r="33" ht="18" customHeight="1"/>
    <row r="34" ht="18" customHeight="1">
      <c r="B34" s="94"/>
    </row>
    <row r="35" ht="18" customHeight="1"/>
  </sheetData>
  <sheetProtection/>
  <mergeCells count="28">
    <mergeCell ref="C4:C11"/>
    <mergeCell ref="A2:R2"/>
    <mergeCell ref="A4:A11"/>
    <mergeCell ref="B4:B11"/>
    <mergeCell ref="F6:H6"/>
    <mergeCell ref="I6:J6"/>
    <mergeCell ref="D6:D11"/>
    <mergeCell ref="G8:G11"/>
    <mergeCell ref="H8:H11"/>
    <mergeCell ref="Q6:R6"/>
    <mergeCell ref="D4:H5"/>
    <mergeCell ref="I4:R5"/>
    <mergeCell ref="O7:O11"/>
    <mergeCell ref="P7:P11"/>
    <mergeCell ref="I7:I11"/>
    <mergeCell ref="J7:J11"/>
    <mergeCell ref="K7:K11"/>
    <mergeCell ref="L7:L11"/>
    <mergeCell ref="O6:P6"/>
    <mergeCell ref="M7:M11"/>
    <mergeCell ref="K6:L6"/>
    <mergeCell ref="M6:N6"/>
    <mergeCell ref="R7:R11"/>
    <mergeCell ref="E6:E11"/>
    <mergeCell ref="N7:N11"/>
    <mergeCell ref="Q7:Q11"/>
    <mergeCell ref="G7:H7"/>
    <mergeCell ref="F7:F11"/>
  </mergeCells>
  <conditionalFormatting sqref="F27:F30 F19:F25">
    <cfRule type="expression" priority="7" dxfId="0" stopIfTrue="1">
      <formula>#REF!+#REF!+G19+H19&lt;&gt;F19</formula>
    </cfRule>
  </conditionalFormatting>
  <conditionalFormatting sqref="F30">
    <cfRule type="expression" priority="1" dxfId="0" stopIfTrue="1">
      <formula>#REF!+#REF!+G30+H30&lt;&gt;F30</formula>
    </cfRule>
  </conditionalFormatting>
  <printOptions/>
  <pageMargins left="0.5905511811023623" right="0.3937007874015748" top="0.5905511811023623" bottom="0.3937007874015748" header="0.5118110236220472" footer="0.3937007874015748"/>
  <pageSetup fitToHeight="1" fitToWidth="1" horizontalDpi="600" verticalDpi="600" orientation="landscape" paperSize="9" scale="79" r:id="rId1"/>
  <rowBreaks count="1" manualBreakCount="1">
    <brk id="3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2"/>
  <sheetViews>
    <sheetView view="pageBreakPreview" zoomScale="75" zoomScaleNormal="75" zoomScaleSheetLayoutView="75" zoomScalePageLayoutView="0" workbookViewId="0" topLeftCell="A1">
      <selection activeCell="C19" sqref="C19"/>
    </sheetView>
  </sheetViews>
  <sheetFormatPr defaultColWidth="9.00390625" defaultRowHeight="12.75"/>
  <cols>
    <col min="1" max="1" width="10.875" style="1" customWidth="1"/>
    <col min="2" max="2" width="65.375" style="1" customWidth="1"/>
    <col min="3" max="3" width="13.00390625" style="1" customWidth="1"/>
    <col min="4" max="6" width="7.625" style="1" customWidth="1"/>
    <col min="7" max="7" width="9.375" style="1" customWidth="1"/>
    <col min="8" max="8" width="9.25390625" style="1" customWidth="1"/>
    <col min="9" max="10" width="7.625" style="1" customWidth="1"/>
    <col min="11" max="18" width="7.625" style="4" customWidth="1"/>
    <col min="19" max="16384" width="9.125" style="1" customWidth="1"/>
  </cols>
  <sheetData>
    <row r="1" spans="1:18" ht="16.5" customHeight="1">
      <c r="A1" s="6" t="s">
        <v>42</v>
      </c>
      <c r="B1" s="7"/>
      <c r="C1" s="7"/>
      <c r="D1" s="7"/>
      <c r="E1" s="7"/>
      <c r="F1" s="7"/>
      <c r="G1" s="7"/>
      <c r="H1" s="7"/>
      <c r="I1" s="7"/>
      <c r="J1" s="7"/>
      <c r="K1" s="10"/>
      <c r="L1" s="10"/>
      <c r="M1" s="10"/>
      <c r="N1" s="10"/>
      <c r="O1" s="10"/>
      <c r="P1" s="10"/>
      <c r="Q1" s="10"/>
      <c r="R1" s="63"/>
    </row>
    <row r="2" spans="1:18" ht="15.75" customHeight="1">
      <c r="A2" s="232" t="s">
        <v>19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4"/>
    </row>
    <row r="3" spans="1:18" ht="15" customHeight="1" thickBot="1">
      <c r="A3" s="8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64"/>
    </row>
    <row r="4" spans="1:18" ht="30.75" customHeight="1" thickBot="1">
      <c r="A4" s="235" t="s">
        <v>1</v>
      </c>
      <c r="B4" s="236" t="s">
        <v>20</v>
      </c>
      <c r="C4" s="239" t="s">
        <v>21</v>
      </c>
      <c r="D4" s="243" t="s">
        <v>22</v>
      </c>
      <c r="E4" s="243"/>
      <c r="F4" s="243"/>
      <c r="G4" s="243"/>
      <c r="H4" s="243"/>
      <c r="I4" s="245" t="s">
        <v>27</v>
      </c>
      <c r="J4" s="246"/>
      <c r="K4" s="246"/>
      <c r="L4" s="246"/>
      <c r="M4" s="246"/>
      <c r="N4" s="246"/>
      <c r="O4" s="246"/>
      <c r="P4" s="246"/>
      <c r="Q4" s="246"/>
      <c r="R4" s="247"/>
    </row>
    <row r="5" spans="1:18" ht="15" customHeight="1" thickBot="1">
      <c r="A5" s="235"/>
      <c r="B5" s="237"/>
      <c r="C5" s="240"/>
      <c r="D5" s="244"/>
      <c r="E5" s="244"/>
      <c r="F5" s="244"/>
      <c r="G5" s="244"/>
      <c r="H5" s="244"/>
      <c r="I5" s="248"/>
      <c r="J5" s="249"/>
      <c r="K5" s="249"/>
      <c r="L5" s="249"/>
      <c r="M5" s="249"/>
      <c r="N5" s="249"/>
      <c r="O5" s="249"/>
      <c r="P5" s="249"/>
      <c r="Q5" s="249"/>
      <c r="R5" s="250"/>
    </row>
    <row r="6" spans="1:18" ht="15" customHeight="1" thickBot="1">
      <c r="A6" s="235"/>
      <c r="B6" s="237"/>
      <c r="C6" s="240"/>
      <c r="D6" s="251" t="s">
        <v>23</v>
      </c>
      <c r="E6" s="239" t="s">
        <v>24</v>
      </c>
      <c r="F6" s="253" t="s">
        <v>25</v>
      </c>
      <c r="G6" s="254"/>
      <c r="H6" s="255"/>
      <c r="I6" s="256" t="s">
        <v>15</v>
      </c>
      <c r="J6" s="257"/>
      <c r="K6" s="273" t="s">
        <v>16</v>
      </c>
      <c r="L6" s="274"/>
      <c r="M6" s="273" t="s">
        <v>17</v>
      </c>
      <c r="N6" s="274"/>
      <c r="O6" s="273" t="s">
        <v>18</v>
      </c>
      <c r="P6" s="275"/>
      <c r="Q6" s="273" t="s">
        <v>88</v>
      </c>
      <c r="R6" s="275"/>
    </row>
    <row r="7" spans="1:18" ht="15" customHeight="1" thickBot="1">
      <c r="A7" s="235"/>
      <c r="B7" s="237"/>
      <c r="C7" s="240"/>
      <c r="D7" s="251"/>
      <c r="E7" s="240"/>
      <c r="F7" s="258" t="s">
        <v>26</v>
      </c>
      <c r="G7" s="261" t="s">
        <v>107</v>
      </c>
      <c r="H7" s="262"/>
      <c r="I7" s="263" t="s">
        <v>30</v>
      </c>
      <c r="J7" s="266" t="s">
        <v>31</v>
      </c>
      <c r="K7" s="263" t="s">
        <v>95</v>
      </c>
      <c r="L7" s="266" t="s">
        <v>105</v>
      </c>
      <c r="M7" s="263" t="s">
        <v>113</v>
      </c>
      <c r="N7" s="266" t="s">
        <v>155</v>
      </c>
      <c r="O7" s="263" t="s">
        <v>106</v>
      </c>
      <c r="P7" s="266" t="s">
        <v>156</v>
      </c>
      <c r="Q7" s="263" t="s">
        <v>271</v>
      </c>
      <c r="R7" s="266" t="s">
        <v>272</v>
      </c>
    </row>
    <row r="8" spans="1:18" ht="15" customHeight="1" thickBot="1">
      <c r="A8" s="235"/>
      <c r="B8" s="237"/>
      <c r="C8" s="241"/>
      <c r="D8" s="252"/>
      <c r="E8" s="240"/>
      <c r="F8" s="259"/>
      <c r="G8" s="269" t="s">
        <v>93</v>
      </c>
      <c r="H8" s="271" t="s">
        <v>138</v>
      </c>
      <c r="I8" s="264"/>
      <c r="J8" s="267"/>
      <c r="K8" s="264"/>
      <c r="L8" s="267"/>
      <c r="M8" s="264"/>
      <c r="N8" s="267"/>
      <c r="O8" s="264"/>
      <c r="P8" s="267"/>
      <c r="Q8" s="264"/>
      <c r="R8" s="267"/>
    </row>
    <row r="9" spans="1:18" ht="17.25" customHeight="1" thickBot="1">
      <c r="A9" s="235"/>
      <c r="B9" s="237"/>
      <c r="C9" s="240"/>
      <c r="D9" s="252"/>
      <c r="E9" s="240"/>
      <c r="F9" s="259"/>
      <c r="G9" s="270"/>
      <c r="H9" s="272"/>
      <c r="I9" s="264"/>
      <c r="J9" s="267"/>
      <c r="K9" s="264"/>
      <c r="L9" s="267"/>
      <c r="M9" s="264"/>
      <c r="N9" s="267"/>
      <c r="O9" s="264"/>
      <c r="P9" s="267"/>
      <c r="Q9" s="264"/>
      <c r="R9" s="267"/>
    </row>
    <row r="10" spans="1:18" ht="15.75" customHeight="1" thickBot="1">
      <c r="A10" s="235"/>
      <c r="B10" s="237"/>
      <c r="C10" s="240"/>
      <c r="D10" s="252"/>
      <c r="E10" s="240"/>
      <c r="F10" s="259"/>
      <c r="G10" s="270"/>
      <c r="H10" s="272"/>
      <c r="I10" s="264"/>
      <c r="J10" s="267"/>
      <c r="K10" s="264"/>
      <c r="L10" s="267"/>
      <c r="M10" s="264"/>
      <c r="N10" s="267"/>
      <c r="O10" s="264"/>
      <c r="P10" s="267"/>
      <c r="Q10" s="264"/>
      <c r="R10" s="267"/>
    </row>
    <row r="11" spans="1:18" ht="13.5" thickBot="1">
      <c r="A11" s="235"/>
      <c r="B11" s="238"/>
      <c r="C11" s="242"/>
      <c r="D11" s="252"/>
      <c r="E11" s="242"/>
      <c r="F11" s="260"/>
      <c r="G11" s="270"/>
      <c r="H11" s="272"/>
      <c r="I11" s="265"/>
      <c r="J11" s="268"/>
      <c r="K11" s="265"/>
      <c r="L11" s="268"/>
      <c r="M11" s="265"/>
      <c r="N11" s="268"/>
      <c r="O11" s="265"/>
      <c r="P11" s="268"/>
      <c r="Q11" s="265"/>
      <c r="R11" s="268"/>
    </row>
    <row r="12" spans="1:18" s="4" customFormat="1" ht="18" customHeight="1" thickBot="1">
      <c r="A12" s="16">
        <v>1</v>
      </c>
      <c r="B12" s="17">
        <v>2</v>
      </c>
      <c r="C12" s="9">
        <v>3</v>
      </c>
      <c r="D12" s="9">
        <v>4</v>
      </c>
      <c r="E12" s="9">
        <v>5</v>
      </c>
      <c r="F12" s="9">
        <v>6</v>
      </c>
      <c r="G12" s="20">
        <v>7</v>
      </c>
      <c r="H12" s="17">
        <v>8</v>
      </c>
      <c r="I12" s="16">
        <v>9</v>
      </c>
      <c r="J12" s="17">
        <v>10</v>
      </c>
      <c r="K12" s="16">
        <v>11</v>
      </c>
      <c r="L12" s="17">
        <v>12</v>
      </c>
      <c r="M12" s="16">
        <v>13</v>
      </c>
      <c r="N12" s="17">
        <v>14</v>
      </c>
      <c r="O12" s="16">
        <v>15</v>
      </c>
      <c r="P12" s="17">
        <v>16</v>
      </c>
      <c r="Q12" s="16">
        <v>17</v>
      </c>
      <c r="R12" s="17">
        <v>18</v>
      </c>
    </row>
    <row r="13" spans="1:18" ht="13.5" customHeight="1" hidden="1" thickBot="1">
      <c r="A13" s="18"/>
      <c r="B13" s="19"/>
      <c r="C13" s="3"/>
      <c r="D13" s="3"/>
      <c r="E13" s="3"/>
      <c r="F13" s="3"/>
      <c r="G13" s="22"/>
      <c r="H13" s="19"/>
      <c r="I13" s="21"/>
      <c r="J13" s="19"/>
      <c r="K13" s="23"/>
      <c r="L13" s="24"/>
      <c r="M13" s="23"/>
      <c r="N13" s="24"/>
      <c r="O13" s="23"/>
      <c r="P13" s="25"/>
      <c r="Q13" s="23"/>
      <c r="R13" s="25"/>
    </row>
    <row r="14" spans="1:18" ht="13.5" customHeight="1" hidden="1" thickBot="1">
      <c r="A14" s="18"/>
      <c r="B14" s="19"/>
      <c r="C14" s="3"/>
      <c r="D14" s="3"/>
      <c r="E14" s="3"/>
      <c r="F14" s="3"/>
      <c r="G14" s="22"/>
      <c r="H14" s="19"/>
      <c r="I14" s="21"/>
      <c r="J14" s="19"/>
      <c r="K14" s="23"/>
      <c r="L14" s="24"/>
      <c r="M14" s="23"/>
      <c r="N14" s="24"/>
      <c r="O14" s="23"/>
      <c r="P14" s="25"/>
      <c r="Q14" s="23"/>
      <c r="R14" s="25"/>
    </row>
    <row r="15" spans="1:18" ht="13.5" customHeight="1" hidden="1" thickBot="1">
      <c r="A15" s="18"/>
      <c r="B15" s="19"/>
      <c r="C15" s="3"/>
      <c r="D15" s="3"/>
      <c r="E15" s="3"/>
      <c r="F15" s="3"/>
      <c r="G15" s="22"/>
      <c r="H15" s="19"/>
      <c r="I15" s="21"/>
      <c r="J15" s="19"/>
      <c r="K15" s="23"/>
      <c r="L15" s="24"/>
      <c r="M15" s="23"/>
      <c r="N15" s="24"/>
      <c r="O15" s="23"/>
      <c r="P15" s="25"/>
      <c r="Q15" s="23"/>
      <c r="R15" s="25"/>
    </row>
    <row r="16" spans="1:18" ht="13.5" customHeight="1" hidden="1" thickBot="1">
      <c r="A16" s="18"/>
      <c r="B16" s="19"/>
      <c r="C16" s="3"/>
      <c r="D16" s="3"/>
      <c r="E16" s="3"/>
      <c r="F16" s="3"/>
      <c r="G16" s="22"/>
      <c r="H16" s="19"/>
      <c r="I16" s="21"/>
      <c r="J16" s="19"/>
      <c r="K16" s="23"/>
      <c r="L16" s="24"/>
      <c r="M16" s="23"/>
      <c r="N16" s="24"/>
      <c r="O16" s="23"/>
      <c r="P16" s="25"/>
      <c r="Q16" s="23"/>
      <c r="R16" s="25"/>
    </row>
    <row r="17" spans="1:18" ht="13.5" customHeight="1" hidden="1" thickBot="1">
      <c r="A17" s="18"/>
      <c r="B17" s="19"/>
      <c r="C17" s="3"/>
      <c r="D17" s="3"/>
      <c r="E17" s="3"/>
      <c r="F17" s="3"/>
      <c r="G17" s="22"/>
      <c r="H17" s="19"/>
      <c r="I17" s="21"/>
      <c r="J17" s="19"/>
      <c r="K17" s="23"/>
      <c r="L17" s="24"/>
      <c r="M17" s="23"/>
      <c r="N17" s="24"/>
      <c r="O17" s="23"/>
      <c r="P17" s="25"/>
      <c r="Q17" s="23"/>
      <c r="R17" s="25"/>
    </row>
    <row r="18" spans="1:18" s="5" customFormat="1" ht="33" customHeight="1" thickBot="1">
      <c r="A18" s="57" t="s">
        <v>44</v>
      </c>
      <c r="B18" s="58" t="s">
        <v>194</v>
      </c>
      <c r="C18" s="140" t="s">
        <v>301</v>
      </c>
      <c r="D18" s="59">
        <f>D19+4!D18</f>
        <v>5940</v>
      </c>
      <c r="E18" s="59">
        <f>E19+4!E18</f>
        <v>1632</v>
      </c>
      <c r="F18" s="59">
        <f>F19+4!F18</f>
        <v>4308</v>
      </c>
      <c r="G18" s="62">
        <f>G19+4!G18</f>
        <v>1464</v>
      </c>
      <c r="H18" s="61">
        <f>H19+4!H18</f>
        <v>60</v>
      </c>
      <c r="I18" s="62">
        <f>I19+4!I18</f>
        <v>0</v>
      </c>
      <c r="J18" s="61">
        <f>J19+4!J18</f>
        <v>0</v>
      </c>
      <c r="K18" s="62">
        <f>K19+4!K18</f>
        <v>336</v>
      </c>
      <c r="L18" s="61">
        <f>L19+4!L18</f>
        <v>548</v>
      </c>
      <c r="M18" s="62">
        <f>M19+4!M18</f>
        <v>480</v>
      </c>
      <c r="N18" s="61">
        <f>N19+4!N18</f>
        <v>740</v>
      </c>
      <c r="O18" s="62">
        <f>O19+4!O18</f>
        <v>532</v>
      </c>
      <c r="P18" s="61">
        <f>P19+4!P18</f>
        <v>684</v>
      </c>
      <c r="Q18" s="62">
        <f>Q19+4!Q18</f>
        <v>548</v>
      </c>
      <c r="R18" s="61">
        <f>R19+4!R18</f>
        <v>392</v>
      </c>
    </row>
    <row r="19" spans="1:21" s="5" customFormat="1" ht="39" customHeight="1" thickBot="1">
      <c r="A19" s="113" t="s">
        <v>43</v>
      </c>
      <c r="B19" s="114" t="s">
        <v>86</v>
      </c>
      <c r="C19" s="115" t="s">
        <v>300</v>
      </c>
      <c r="D19" s="116">
        <f>SUM(D20:D42)</f>
        <v>2388</v>
      </c>
      <c r="E19" s="116">
        <f>SUM(E20:E42)</f>
        <v>796</v>
      </c>
      <c r="F19" s="116">
        <f>SUM(F20:F42)</f>
        <v>1592</v>
      </c>
      <c r="G19" s="117">
        <f>SUM(G20:G42)</f>
        <v>702</v>
      </c>
      <c r="H19" s="118">
        <f>SUM(H20:H38)</f>
        <v>0</v>
      </c>
      <c r="I19" s="119">
        <f>SUM(I20:I38)</f>
        <v>0</v>
      </c>
      <c r="J19" s="120">
        <f>SUM(J20:J38)</f>
        <v>0</v>
      </c>
      <c r="K19" s="119">
        <f>SUM(K20:K42)</f>
        <v>192</v>
      </c>
      <c r="L19" s="120">
        <f>SUM(L20:L38)</f>
        <v>300</v>
      </c>
      <c r="M19" s="119">
        <f>SUM(M20:M38)</f>
        <v>168</v>
      </c>
      <c r="N19" s="120">
        <f>SUM(N20:N38)</f>
        <v>246</v>
      </c>
      <c r="O19" s="119">
        <f>SUM(O20:O38)</f>
        <v>44</v>
      </c>
      <c r="P19" s="120">
        <f>SUM(P20:P42)</f>
        <v>284</v>
      </c>
      <c r="Q19" s="119">
        <f>SUM(Q20:Q38)</f>
        <v>168</v>
      </c>
      <c r="R19" s="121">
        <f>SUM(R20:R38)</f>
        <v>142</v>
      </c>
      <c r="S19" s="180"/>
      <c r="U19" s="180"/>
    </row>
    <row r="20" spans="1:28" ht="24.75" customHeight="1" thickBot="1">
      <c r="A20" s="171" t="s">
        <v>45</v>
      </c>
      <c r="B20" s="184" t="s">
        <v>207</v>
      </c>
      <c r="C20" s="103" t="s">
        <v>157</v>
      </c>
      <c r="D20" s="104">
        <f aca="true" t="shared" si="0" ref="D20:D34">E20+F20</f>
        <v>114</v>
      </c>
      <c r="E20" s="104">
        <f>F20/2</f>
        <v>38</v>
      </c>
      <c r="F20" s="104">
        <f aca="true" t="shared" si="1" ref="F20:F29">SUM(I20:R20)</f>
        <v>76</v>
      </c>
      <c r="G20" s="110">
        <v>30</v>
      </c>
      <c r="H20" s="106"/>
      <c r="I20" s="43"/>
      <c r="J20" s="107"/>
      <c r="K20" s="43"/>
      <c r="L20" s="45"/>
      <c r="M20" s="43"/>
      <c r="N20" s="45">
        <v>76</v>
      </c>
      <c r="O20" s="43"/>
      <c r="P20" s="44"/>
      <c r="Q20" s="43"/>
      <c r="R20" s="44"/>
      <c r="S20" s="56"/>
      <c r="U20" s="56"/>
      <c r="AB20" s="56"/>
    </row>
    <row r="21" spans="1:18" ht="24.75" customHeight="1" thickBot="1">
      <c r="A21" s="171" t="s">
        <v>46</v>
      </c>
      <c r="B21" s="184" t="s">
        <v>208</v>
      </c>
      <c r="C21" s="108" t="s">
        <v>158</v>
      </c>
      <c r="D21" s="104">
        <f t="shared" si="0"/>
        <v>90</v>
      </c>
      <c r="E21" s="104">
        <f aca="true" t="shared" si="2" ref="E21:E42">F21/2</f>
        <v>30</v>
      </c>
      <c r="F21" s="104">
        <f t="shared" si="1"/>
        <v>60</v>
      </c>
      <c r="G21" s="110">
        <v>18</v>
      </c>
      <c r="H21" s="106"/>
      <c r="I21" s="43"/>
      <c r="J21" s="107"/>
      <c r="K21" s="43"/>
      <c r="L21" s="45">
        <v>60</v>
      </c>
      <c r="M21" s="43"/>
      <c r="N21" s="45"/>
      <c r="O21" s="43"/>
      <c r="P21" s="44"/>
      <c r="Q21" s="43"/>
      <c r="R21" s="44"/>
    </row>
    <row r="22" spans="1:18" ht="24.75" customHeight="1" thickBot="1">
      <c r="A22" s="171" t="s">
        <v>47</v>
      </c>
      <c r="B22" s="181" t="s">
        <v>202</v>
      </c>
      <c r="C22" s="108" t="s">
        <v>157</v>
      </c>
      <c r="D22" s="104">
        <f t="shared" si="0"/>
        <v>192</v>
      </c>
      <c r="E22" s="104">
        <f t="shared" si="2"/>
        <v>64</v>
      </c>
      <c r="F22" s="104">
        <f t="shared" si="1"/>
        <v>128</v>
      </c>
      <c r="G22" s="110">
        <v>50</v>
      </c>
      <c r="H22" s="106"/>
      <c r="I22" s="43"/>
      <c r="J22" s="107"/>
      <c r="K22" s="43">
        <v>128</v>
      </c>
      <c r="L22" s="45"/>
      <c r="M22" s="43"/>
      <c r="N22" s="45"/>
      <c r="O22" s="43"/>
      <c r="P22" s="44"/>
      <c r="Q22" s="43"/>
      <c r="R22" s="44"/>
    </row>
    <row r="23" spans="1:18" ht="24.75" customHeight="1" thickBot="1">
      <c r="A23" s="171" t="s">
        <v>48</v>
      </c>
      <c r="B23" s="183" t="s">
        <v>209</v>
      </c>
      <c r="C23" s="108" t="s">
        <v>265</v>
      </c>
      <c r="D23" s="104">
        <f t="shared" si="0"/>
        <v>156</v>
      </c>
      <c r="E23" s="104">
        <f t="shared" si="2"/>
        <v>52</v>
      </c>
      <c r="F23" s="104">
        <f t="shared" si="1"/>
        <v>104</v>
      </c>
      <c r="G23" s="110">
        <v>52</v>
      </c>
      <c r="H23" s="106"/>
      <c r="I23" s="43"/>
      <c r="J23" s="107"/>
      <c r="K23" s="43">
        <v>64</v>
      </c>
      <c r="L23" s="45">
        <v>40</v>
      </c>
      <c r="M23" s="43"/>
      <c r="N23" s="45"/>
      <c r="O23" s="43"/>
      <c r="P23" s="44"/>
      <c r="Q23" s="43"/>
      <c r="R23" s="44"/>
    </row>
    <row r="24" spans="1:22" ht="24.75" customHeight="1" thickBot="1">
      <c r="A24" s="171" t="s">
        <v>49</v>
      </c>
      <c r="B24" s="183" t="s">
        <v>203</v>
      </c>
      <c r="C24" s="108" t="s">
        <v>274</v>
      </c>
      <c r="D24" s="104">
        <f t="shared" si="0"/>
        <v>240</v>
      </c>
      <c r="E24" s="104">
        <f t="shared" si="2"/>
        <v>80</v>
      </c>
      <c r="F24" s="104">
        <f t="shared" si="1"/>
        <v>160</v>
      </c>
      <c r="G24" s="110">
        <v>120</v>
      </c>
      <c r="H24" s="106"/>
      <c r="I24" s="43"/>
      <c r="J24" s="107"/>
      <c r="K24" s="43"/>
      <c r="L24" s="45">
        <v>100</v>
      </c>
      <c r="M24" s="43">
        <v>60</v>
      </c>
      <c r="N24" s="45"/>
      <c r="O24" s="43"/>
      <c r="P24" s="44"/>
      <c r="Q24" s="43"/>
      <c r="R24" s="44"/>
      <c r="V24" s="56"/>
    </row>
    <row r="25" spans="1:21" ht="24.75" customHeight="1" thickBot="1">
      <c r="A25" s="171" t="s">
        <v>50</v>
      </c>
      <c r="B25" s="182" t="s">
        <v>204</v>
      </c>
      <c r="C25" s="108" t="s">
        <v>157</v>
      </c>
      <c r="D25" s="104">
        <f t="shared" si="0"/>
        <v>72</v>
      </c>
      <c r="E25" s="104">
        <f t="shared" si="2"/>
        <v>24</v>
      </c>
      <c r="F25" s="104">
        <f t="shared" si="1"/>
        <v>48</v>
      </c>
      <c r="G25" s="105">
        <v>14</v>
      </c>
      <c r="H25" s="106"/>
      <c r="I25" s="43"/>
      <c r="J25" s="107"/>
      <c r="K25" s="43"/>
      <c r="L25" s="45"/>
      <c r="M25" s="43">
        <v>48</v>
      </c>
      <c r="N25" s="45"/>
      <c r="O25" s="43"/>
      <c r="P25" s="44"/>
      <c r="Q25" s="43"/>
      <c r="R25" s="44"/>
      <c r="U25" s="56"/>
    </row>
    <row r="26" spans="1:18" ht="25.5" customHeight="1" thickBot="1">
      <c r="A26" s="171" t="s">
        <v>51</v>
      </c>
      <c r="B26" s="183" t="s">
        <v>264</v>
      </c>
      <c r="C26" s="103" t="s">
        <v>158</v>
      </c>
      <c r="D26" s="104">
        <f t="shared" si="0"/>
        <v>150</v>
      </c>
      <c r="E26" s="104">
        <f t="shared" si="2"/>
        <v>50</v>
      </c>
      <c r="F26" s="104">
        <f t="shared" si="1"/>
        <v>100</v>
      </c>
      <c r="G26" s="110">
        <v>40</v>
      </c>
      <c r="H26" s="106"/>
      <c r="I26" s="43"/>
      <c r="J26" s="107"/>
      <c r="K26" s="43"/>
      <c r="L26" s="45">
        <v>100</v>
      </c>
      <c r="M26" s="43"/>
      <c r="N26" s="45"/>
      <c r="O26" s="43"/>
      <c r="P26" s="44"/>
      <c r="Q26" s="43"/>
      <c r="R26" s="44"/>
    </row>
    <row r="27" spans="1:18" ht="24.75" customHeight="1" thickBot="1">
      <c r="A27" s="171" t="s">
        <v>52</v>
      </c>
      <c r="B27" s="184" t="s">
        <v>205</v>
      </c>
      <c r="C27" s="103" t="s">
        <v>158</v>
      </c>
      <c r="D27" s="104">
        <f>E27+F27</f>
        <v>114</v>
      </c>
      <c r="E27" s="104">
        <f t="shared" si="2"/>
        <v>38</v>
      </c>
      <c r="F27" s="104">
        <f t="shared" si="1"/>
        <v>76</v>
      </c>
      <c r="G27" s="110">
        <v>58</v>
      </c>
      <c r="H27" s="106"/>
      <c r="I27" s="43"/>
      <c r="J27" s="107"/>
      <c r="K27" s="43"/>
      <c r="L27" s="45"/>
      <c r="M27" s="43"/>
      <c r="N27" s="45">
        <v>76</v>
      </c>
      <c r="O27" s="43"/>
      <c r="P27" s="44"/>
      <c r="Q27" s="43"/>
      <c r="R27" s="44"/>
    </row>
    <row r="28" spans="1:18" ht="36" customHeight="1" thickBot="1">
      <c r="A28" s="171" t="s">
        <v>53</v>
      </c>
      <c r="B28" s="217" t="s">
        <v>206</v>
      </c>
      <c r="C28" s="108" t="s">
        <v>275</v>
      </c>
      <c r="D28" s="104">
        <f>E28+F28</f>
        <v>120</v>
      </c>
      <c r="E28" s="104">
        <f t="shared" si="2"/>
        <v>40</v>
      </c>
      <c r="F28" s="104">
        <f t="shared" si="1"/>
        <v>80</v>
      </c>
      <c r="G28" s="110">
        <v>28</v>
      </c>
      <c r="H28" s="106"/>
      <c r="I28" s="43"/>
      <c r="J28" s="107"/>
      <c r="K28" s="43"/>
      <c r="L28" s="45"/>
      <c r="M28" s="43"/>
      <c r="N28" s="45"/>
      <c r="O28" s="43">
        <v>44</v>
      </c>
      <c r="P28" s="44">
        <v>36</v>
      </c>
      <c r="Q28" s="43"/>
      <c r="R28" s="44"/>
    </row>
    <row r="29" spans="1:18" ht="24.75" customHeight="1" thickBot="1">
      <c r="A29" s="171" t="s">
        <v>54</v>
      </c>
      <c r="B29" s="182" t="s">
        <v>143</v>
      </c>
      <c r="C29" s="108" t="s">
        <v>94</v>
      </c>
      <c r="D29" s="104">
        <f>E29+F29</f>
        <v>78</v>
      </c>
      <c r="E29" s="104">
        <f t="shared" si="2"/>
        <v>26</v>
      </c>
      <c r="F29" s="104">
        <f t="shared" si="1"/>
        <v>52</v>
      </c>
      <c r="G29" s="110">
        <v>10</v>
      </c>
      <c r="H29" s="106"/>
      <c r="I29" s="43"/>
      <c r="J29" s="107"/>
      <c r="K29" s="43"/>
      <c r="L29" s="45"/>
      <c r="M29" s="43"/>
      <c r="N29" s="45"/>
      <c r="O29" s="43"/>
      <c r="P29" s="44"/>
      <c r="Q29" s="43">
        <v>52</v>
      </c>
      <c r="R29" s="44"/>
    </row>
    <row r="30" spans="1:18" ht="24.75" customHeight="1" thickBot="1">
      <c r="A30" s="171" t="s">
        <v>55</v>
      </c>
      <c r="B30" s="182" t="s">
        <v>210</v>
      </c>
      <c r="C30" s="108" t="s">
        <v>158</v>
      </c>
      <c r="D30" s="104">
        <f t="shared" si="0"/>
        <v>90</v>
      </c>
      <c r="E30" s="104">
        <f t="shared" si="2"/>
        <v>30</v>
      </c>
      <c r="F30" s="104">
        <f aca="true" t="shared" si="3" ref="F30:F38">SUM(I30:R30)</f>
        <v>60</v>
      </c>
      <c r="G30" s="110">
        <v>48</v>
      </c>
      <c r="H30" s="106"/>
      <c r="I30" s="43"/>
      <c r="J30" s="107"/>
      <c r="K30" s="43"/>
      <c r="L30" s="45"/>
      <c r="M30" s="43">
        <v>60</v>
      </c>
      <c r="N30" s="45"/>
      <c r="O30" s="43"/>
      <c r="P30" s="44"/>
      <c r="Q30" s="43"/>
      <c r="R30" s="44"/>
    </row>
    <row r="31" spans="1:18" ht="24.75" customHeight="1" thickBot="1">
      <c r="A31" s="171" t="s">
        <v>108</v>
      </c>
      <c r="B31" s="183" t="s">
        <v>56</v>
      </c>
      <c r="C31" s="108" t="s">
        <v>158</v>
      </c>
      <c r="D31" s="104">
        <f t="shared" si="0"/>
        <v>102</v>
      </c>
      <c r="E31" s="104">
        <f t="shared" si="2"/>
        <v>34</v>
      </c>
      <c r="F31" s="104">
        <f t="shared" si="3"/>
        <v>68</v>
      </c>
      <c r="G31" s="110">
        <v>48</v>
      </c>
      <c r="H31" s="106"/>
      <c r="I31" s="43"/>
      <c r="J31" s="107"/>
      <c r="K31" s="43"/>
      <c r="L31" s="45"/>
      <c r="M31" s="43"/>
      <c r="N31" s="45"/>
      <c r="O31" s="43"/>
      <c r="P31" s="44">
        <v>68</v>
      </c>
      <c r="Q31" s="43"/>
      <c r="R31" s="44"/>
    </row>
    <row r="32" spans="1:18" ht="24.75" customHeight="1" thickBot="1">
      <c r="A32" s="171" t="s">
        <v>109</v>
      </c>
      <c r="B32" s="112" t="s">
        <v>266</v>
      </c>
      <c r="C32" s="108" t="s">
        <v>94</v>
      </c>
      <c r="D32" s="104">
        <f t="shared" si="0"/>
        <v>58</v>
      </c>
      <c r="E32" s="104">
        <v>20</v>
      </c>
      <c r="F32" s="104">
        <f t="shared" si="3"/>
        <v>38</v>
      </c>
      <c r="G32" s="105">
        <v>10</v>
      </c>
      <c r="H32" s="106"/>
      <c r="I32" s="43"/>
      <c r="J32" s="107"/>
      <c r="K32" s="43"/>
      <c r="L32" s="45"/>
      <c r="M32" s="43"/>
      <c r="N32" s="45">
        <v>38</v>
      </c>
      <c r="O32" s="43"/>
      <c r="P32" s="44"/>
      <c r="Q32" s="43"/>
      <c r="R32" s="44"/>
    </row>
    <row r="33" spans="1:18" ht="24.75" customHeight="1" thickBot="1">
      <c r="A33" s="171" t="s">
        <v>110</v>
      </c>
      <c r="B33" s="111" t="s">
        <v>250</v>
      </c>
      <c r="C33" s="108" t="s">
        <v>158</v>
      </c>
      <c r="D33" s="104">
        <f t="shared" si="0"/>
        <v>84</v>
      </c>
      <c r="E33" s="104">
        <f t="shared" si="2"/>
        <v>28</v>
      </c>
      <c r="F33" s="104">
        <f t="shared" si="3"/>
        <v>56</v>
      </c>
      <c r="G33" s="105">
        <v>14</v>
      </c>
      <c r="H33" s="106"/>
      <c r="I33" s="43"/>
      <c r="J33" s="107"/>
      <c r="K33" s="43"/>
      <c r="L33" s="45"/>
      <c r="M33" s="43"/>
      <c r="N33" s="45">
        <v>56</v>
      </c>
      <c r="O33" s="43"/>
      <c r="P33" s="44"/>
      <c r="Q33" s="43"/>
      <c r="R33" s="44"/>
    </row>
    <row r="34" spans="1:18" ht="24.75" customHeight="1" thickBot="1">
      <c r="A34" s="171" t="s">
        <v>262</v>
      </c>
      <c r="B34" s="182" t="s">
        <v>244</v>
      </c>
      <c r="C34" s="108" t="s">
        <v>94</v>
      </c>
      <c r="D34" s="104">
        <f t="shared" si="0"/>
        <v>78</v>
      </c>
      <c r="E34" s="104">
        <f t="shared" si="2"/>
        <v>26</v>
      </c>
      <c r="F34" s="104">
        <f>SUM(I34:R34)</f>
        <v>52</v>
      </c>
      <c r="G34" s="105">
        <v>10</v>
      </c>
      <c r="H34" s="106"/>
      <c r="I34" s="43"/>
      <c r="J34" s="107"/>
      <c r="K34" s="43"/>
      <c r="L34" s="45"/>
      <c r="M34" s="43"/>
      <c r="N34" s="45"/>
      <c r="O34" s="43"/>
      <c r="P34" s="44"/>
      <c r="Q34" s="43"/>
      <c r="R34" s="44">
        <v>52</v>
      </c>
    </row>
    <row r="35" spans="1:19" ht="30.75" customHeight="1" thickBot="1">
      <c r="A35" s="171" t="s">
        <v>144</v>
      </c>
      <c r="B35" s="183" t="s">
        <v>253</v>
      </c>
      <c r="C35" s="108" t="s">
        <v>94</v>
      </c>
      <c r="D35" s="104">
        <f aca="true" t="shared" si="4" ref="D35:D42">E35+F35</f>
        <v>54</v>
      </c>
      <c r="E35" s="104">
        <f t="shared" si="2"/>
        <v>18</v>
      </c>
      <c r="F35" s="104">
        <f t="shared" si="3"/>
        <v>36</v>
      </c>
      <c r="G35" s="105">
        <v>18</v>
      </c>
      <c r="H35" s="106"/>
      <c r="I35" s="43"/>
      <c r="J35" s="107"/>
      <c r="K35" s="43"/>
      <c r="L35" s="45"/>
      <c r="M35" s="43"/>
      <c r="N35" s="45"/>
      <c r="O35" s="43"/>
      <c r="P35" s="44">
        <v>36</v>
      </c>
      <c r="Q35" s="43"/>
      <c r="R35" s="44"/>
      <c r="S35" s="56"/>
    </row>
    <row r="36" spans="1:19" ht="30.75" customHeight="1" thickBot="1">
      <c r="A36" s="171" t="s">
        <v>263</v>
      </c>
      <c r="B36" s="112" t="s">
        <v>248</v>
      </c>
      <c r="C36" s="108" t="s">
        <v>94</v>
      </c>
      <c r="D36" s="104">
        <f t="shared" si="4"/>
        <v>96</v>
      </c>
      <c r="E36" s="104">
        <f t="shared" si="2"/>
        <v>32</v>
      </c>
      <c r="F36" s="104">
        <f t="shared" si="3"/>
        <v>64</v>
      </c>
      <c r="G36" s="105">
        <v>48</v>
      </c>
      <c r="H36" s="106"/>
      <c r="I36" s="43"/>
      <c r="J36" s="107"/>
      <c r="K36" s="43"/>
      <c r="L36" s="45"/>
      <c r="M36" s="43"/>
      <c r="N36" s="45"/>
      <c r="O36" s="43"/>
      <c r="P36" s="44"/>
      <c r="Q36" s="43">
        <v>64</v>
      </c>
      <c r="R36" s="44"/>
      <c r="S36" s="56"/>
    </row>
    <row r="37" spans="1:18" ht="24.75" customHeight="1" thickBot="1">
      <c r="A37" s="171" t="s">
        <v>145</v>
      </c>
      <c r="B37" s="182" t="s">
        <v>247</v>
      </c>
      <c r="C37" s="108" t="s">
        <v>157</v>
      </c>
      <c r="D37" s="104">
        <f t="shared" si="4"/>
        <v>134</v>
      </c>
      <c r="E37" s="104">
        <v>44</v>
      </c>
      <c r="F37" s="104">
        <f t="shared" si="3"/>
        <v>90</v>
      </c>
      <c r="G37" s="105">
        <v>20</v>
      </c>
      <c r="H37" s="106"/>
      <c r="I37" s="43"/>
      <c r="J37" s="107"/>
      <c r="K37" s="43"/>
      <c r="L37" s="45"/>
      <c r="M37" s="43"/>
      <c r="N37" s="45"/>
      <c r="O37" s="43"/>
      <c r="P37" s="44"/>
      <c r="Q37" s="43"/>
      <c r="R37" s="44">
        <v>90</v>
      </c>
    </row>
    <row r="38" spans="1:18" ht="27" customHeight="1" thickBot="1">
      <c r="A38" s="171" t="s">
        <v>146</v>
      </c>
      <c r="B38" s="183" t="s">
        <v>197</v>
      </c>
      <c r="C38" s="108" t="s">
        <v>158</v>
      </c>
      <c r="D38" s="104">
        <f t="shared" si="4"/>
        <v>78</v>
      </c>
      <c r="E38" s="104">
        <f t="shared" si="2"/>
        <v>26</v>
      </c>
      <c r="F38" s="104">
        <f t="shared" si="3"/>
        <v>52</v>
      </c>
      <c r="G38" s="105">
        <v>10</v>
      </c>
      <c r="H38" s="106"/>
      <c r="I38" s="43"/>
      <c r="J38" s="107"/>
      <c r="K38" s="43"/>
      <c r="L38" s="45"/>
      <c r="M38" s="43"/>
      <c r="N38" s="45"/>
      <c r="O38" s="43"/>
      <c r="P38" s="44"/>
      <c r="Q38" s="43">
        <v>52</v>
      </c>
      <c r="R38" s="44"/>
    </row>
    <row r="39" spans="1:18" ht="24.75" customHeight="1" thickBot="1">
      <c r="A39" s="171" t="s">
        <v>151</v>
      </c>
      <c r="B39" s="111" t="s">
        <v>251</v>
      </c>
      <c r="C39" s="108" t="s">
        <v>94</v>
      </c>
      <c r="D39" s="104">
        <f t="shared" si="4"/>
        <v>82</v>
      </c>
      <c r="E39" s="104">
        <v>28</v>
      </c>
      <c r="F39" s="104">
        <f>SUM(I39:R39)</f>
        <v>54</v>
      </c>
      <c r="G39" s="105">
        <v>10</v>
      </c>
      <c r="H39" s="106"/>
      <c r="I39" s="43"/>
      <c r="J39" s="107"/>
      <c r="K39" s="43"/>
      <c r="L39" s="45"/>
      <c r="M39" s="43"/>
      <c r="N39" s="45"/>
      <c r="O39" s="43"/>
      <c r="P39" s="44">
        <v>54</v>
      </c>
      <c r="Q39" s="43"/>
      <c r="R39" s="44"/>
    </row>
    <row r="40" spans="1:18" ht="24.75" customHeight="1" thickBot="1">
      <c r="A40" s="171" t="s">
        <v>196</v>
      </c>
      <c r="B40" s="111" t="s">
        <v>252</v>
      </c>
      <c r="C40" s="108" t="s">
        <v>268</v>
      </c>
      <c r="D40" s="104">
        <f t="shared" si="4"/>
        <v>80</v>
      </c>
      <c r="E40" s="104">
        <v>26</v>
      </c>
      <c r="F40" s="104">
        <f>SUM(I40:R40)</f>
        <v>54</v>
      </c>
      <c r="G40" s="105">
        <v>18</v>
      </c>
      <c r="H40" s="106"/>
      <c r="I40" s="43"/>
      <c r="J40" s="107"/>
      <c r="K40" s="43"/>
      <c r="L40" s="45"/>
      <c r="M40" s="43"/>
      <c r="N40" s="45"/>
      <c r="O40" s="43"/>
      <c r="P40" s="44">
        <v>54</v>
      </c>
      <c r="Q40" s="43"/>
      <c r="R40" s="44"/>
    </row>
    <row r="41" spans="1:18" ht="24.75" customHeight="1" thickBot="1">
      <c r="A41" s="171" t="s">
        <v>249</v>
      </c>
      <c r="B41" s="111" t="s">
        <v>267</v>
      </c>
      <c r="C41" s="108" t="s">
        <v>268</v>
      </c>
      <c r="D41" s="104">
        <f>E41+F41</f>
        <v>54</v>
      </c>
      <c r="E41" s="104">
        <f>F41/2</f>
        <v>18</v>
      </c>
      <c r="F41" s="104">
        <f>SUM(I41:R41)</f>
        <v>36</v>
      </c>
      <c r="G41" s="105">
        <v>8</v>
      </c>
      <c r="H41" s="106"/>
      <c r="I41" s="43"/>
      <c r="J41" s="107"/>
      <c r="K41" s="43"/>
      <c r="L41" s="45"/>
      <c r="M41" s="43"/>
      <c r="N41" s="45"/>
      <c r="O41" s="43"/>
      <c r="P41" s="44">
        <v>36</v>
      </c>
      <c r="Q41" s="43"/>
      <c r="R41" s="44"/>
    </row>
    <row r="42" spans="1:18" ht="24.75" customHeight="1" thickBot="1">
      <c r="A42" s="171" t="s">
        <v>296</v>
      </c>
      <c r="B42" s="111" t="s">
        <v>297</v>
      </c>
      <c r="C42" s="108" t="s">
        <v>158</v>
      </c>
      <c r="D42" s="104">
        <f t="shared" si="4"/>
        <v>72</v>
      </c>
      <c r="E42" s="104">
        <f t="shared" si="2"/>
        <v>24</v>
      </c>
      <c r="F42" s="104">
        <f>SUM(I42:R42)</f>
        <v>48</v>
      </c>
      <c r="G42" s="105">
        <v>20</v>
      </c>
      <c r="H42" s="106"/>
      <c r="I42" s="43"/>
      <c r="J42" s="107"/>
      <c r="K42" s="43"/>
      <c r="L42" s="45"/>
      <c r="M42" s="43">
        <v>48</v>
      </c>
      <c r="N42" s="45"/>
      <c r="O42" s="43"/>
      <c r="P42" s="44"/>
      <c r="Q42" s="43"/>
      <c r="R42" s="44"/>
    </row>
  </sheetData>
  <sheetProtection/>
  <mergeCells count="28">
    <mergeCell ref="C4:C11"/>
    <mergeCell ref="A2:R2"/>
    <mergeCell ref="A4:A11"/>
    <mergeCell ref="B4:B11"/>
    <mergeCell ref="F6:H6"/>
    <mergeCell ref="I6:J6"/>
    <mergeCell ref="D6:D11"/>
    <mergeCell ref="G8:G11"/>
    <mergeCell ref="H8:H11"/>
    <mergeCell ref="Q6:R6"/>
    <mergeCell ref="D4:H5"/>
    <mergeCell ref="I4:R5"/>
    <mergeCell ref="O7:O11"/>
    <mergeCell ref="P7:P11"/>
    <mergeCell ref="I7:I11"/>
    <mergeCell ref="J7:J11"/>
    <mergeCell ref="K7:K11"/>
    <mergeCell ref="L7:L11"/>
    <mergeCell ref="O6:P6"/>
    <mergeCell ref="M7:M11"/>
    <mergeCell ref="K6:L6"/>
    <mergeCell ref="M6:N6"/>
    <mergeCell ref="R7:R11"/>
    <mergeCell ref="E6:E11"/>
    <mergeCell ref="N7:N11"/>
    <mergeCell ref="Q7:Q11"/>
    <mergeCell ref="G7:H7"/>
    <mergeCell ref="F7:F11"/>
  </mergeCells>
  <conditionalFormatting sqref="F20:F42">
    <cfRule type="expression" priority="10" dxfId="0" stopIfTrue="1">
      <formula>#REF!+#REF!+G20+H20&lt;&gt;F20</formula>
    </cfRule>
  </conditionalFormatting>
  <conditionalFormatting sqref="F27">
    <cfRule type="expression" priority="5" dxfId="0" stopIfTrue="1">
      <formula>#REF!+#REF!+G27+H27&lt;&gt;F27</formula>
    </cfRule>
  </conditionalFormatting>
  <conditionalFormatting sqref="F27">
    <cfRule type="expression" priority="3" dxfId="0" stopIfTrue="1">
      <formula>#REF!+#REF!+G27+H27&lt;&gt;F27</formula>
    </cfRule>
  </conditionalFormatting>
  <conditionalFormatting sqref="F33:F34">
    <cfRule type="expression" priority="1" dxfId="0" stopIfTrue="1">
      <formula>#REF!+#REF!+G33+H33&lt;&gt;F33</formula>
    </cfRule>
  </conditionalFormatting>
  <printOptions/>
  <pageMargins left="0.5905511811023623" right="0.3937007874015748" top="0.5905511811023623" bottom="0.3937007874015748" header="0.5118110236220472" footer="0.3937007874015748"/>
  <pageSetup fitToHeight="1" fitToWidth="1" horizontalDpi="600" verticalDpi="600" orientation="landscape" paperSize="9" scale="62" r:id="rId1"/>
  <rowBreaks count="1" manualBreakCount="1">
    <brk id="3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2"/>
  <sheetViews>
    <sheetView tabSelected="1" view="pageBreakPreview" zoomScale="75" zoomScaleNormal="75" zoomScaleSheetLayoutView="75" zoomScalePageLayoutView="0" workbookViewId="0" topLeftCell="A1">
      <selection activeCell="B21" sqref="B21"/>
    </sheetView>
  </sheetViews>
  <sheetFormatPr defaultColWidth="9.00390625" defaultRowHeight="12.75"/>
  <cols>
    <col min="1" max="1" width="11.625" style="1" customWidth="1"/>
    <col min="2" max="2" width="38.125" style="1" customWidth="1"/>
    <col min="3" max="3" width="14.875" style="1" customWidth="1"/>
    <col min="4" max="6" width="7.625" style="1" customWidth="1"/>
    <col min="7" max="7" width="9.375" style="1" customWidth="1"/>
    <col min="8" max="8" width="9.25390625" style="1" customWidth="1"/>
    <col min="9" max="10" width="7.625" style="1" customWidth="1"/>
    <col min="11" max="18" width="7.625" style="4" customWidth="1"/>
    <col min="19" max="16384" width="9.125" style="1" customWidth="1"/>
  </cols>
  <sheetData>
    <row r="1" spans="1:18" ht="16.5" customHeight="1">
      <c r="A1" s="6" t="s">
        <v>57</v>
      </c>
      <c r="B1" s="7"/>
      <c r="C1" s="7"/>
      <c r="D1" s="7"/>
      <c r="E1" s="7"/>
      <c r="F1" s="7"/>
      <c r="G1" s="7"/>
      <c r="H1" s="7"/>
      <c r="I1" s="7"/>
      <c r="J1" s="7"/>
      <c r="K1" s="10"/>
      <c r="L1" s="10"/>
      <c r="M1" s="10"/>
      <c r="N1" s="10"/>
      <c r="O1" s="10"/>
      <c r="P1" s="10"/>
      <c r="Q1" s="10"/>
      <c r="R1" s="63"/>
    </row>
    <row r="2" spans="1:18" ht="15.75" customHeight="1">
      <c r="A2" s="232" t="s">
        <v>19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4"/>
    </row>
    <row r="3" spans="1:18" ht="15" customHeight="1" thickBot="1">
      <c r="A3" s="8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64"/>
    </row>
    <row r="4" spans="1:18" ht="30.75" customHeight="1" thickBot="1">
      <c r="A4" s="235" t="s">
        <v>1</v>
      </c>
      <c r="B4" s="236" t="s">
        <v>20</v>
      </c>
      <c r="C4" s="239" t="s">
        <v>21</v>
      </c>
      <c r="D4" s="243" t="s">
        <v>22</v>
      </c>
      <c r="E4" s="243"/>
      <c r="F4" s="243"/>
      <c r="G4" s="243"/>
      <c r="H4" s="243"/>
      <c r="I4" s="245" t="s">
        <v>27</v>
      </c>
      <c r="J4" s="246"/>
      <c r="K4" s="246"/>
      <c r="L4" s="246"/>
      <c r="M4" s="246"/>
      <c r="N4" s="246"/>
      <c r="O4" s="246"/>
      <c r="P4" s="246"/>
      <c r="Q4" s="246"/>
      <c r="R4" s="247"/>
    </row>
    <row r="5" spans="1:18" ht="15" customHeight="1" thickBot="1">
      <c r="A5" s="235"/>
      <c r="B5" s="237"/>
      <c r="C5" s="240"/>
      <c r="D5" s="244"/>
      <c r="E5" s="244"/>
      <c r="F5" s="244"/>
      <c r="G5" s="244"/>
      <c r="H5" s="244"/>
      <c r="I5" s="248"/>
      <c r="J5" s="249"/>
      <c r="K5" s="249"/>
      <c r="L5" s="249"/>
      <c r="M5" s="249"/>
      <c r="N5" s="249"/>
      <c r="O5" s="249"/>
      <c r="P5" s="249"/>
      <c r="Q5" s="249"/>
      <c r="R5" s="250"/>
    </row>
    <row r="6" spans="1:18" ht="15" customHeight="1" thickBot="1">
      <c r="A6" s="235"/>
      <c r="B6" s="237"/>
      <c r="C6" s="240"/>
      <c r="D6" s="251" t="s">
        <v>23</v>
      </c>
      <c r="E6" s="239" t="s">
        <v>24</v>
      </c>
      <c r="F6" s="253" t="s">
        <v>25</v>
      </c>
      <c r="G6" s="254"/>
      <c r="H6" s="255"/>
      <c r="I6" s="256" t="s">
        <v>15</v>
      </c>
      <c r="J6" s="257"/>
      <c r="K6" s="273" t="s">
        <v>16</v>
      </c>
      <c r="L6" s="274"/>
      <c r="M6" s="273" t="s">
        <v>17</v>
      </c>
      <c r="N6" s="274"/>
      <c r="O6" s="273" t="s">
        <v>18</v>
      </c>
      <c r="P6" s="275"/>
      <c r="Q6" s="273" t="s">
        <v>88</v>
      </c>
      <c r="R6" s="275"/>
    </row>
    <row r="7" spans="1:18" ht="15" customHeight="1" thickBot="1">
      <c r="A7" s="235"/>
      <c r="B7" s="237"/>
      <c r="C7" s="240"/>
      <c r="D7" s="251"/>
      <c r="E7" s="240"/>
      <c r="F7" s="258" t="s">
        <v>26</v>
      </c>
      <c r="G7" s="261" t="s">
        <v>107</v>
      </c>
      <c r="H7" s="262"/>
      <c r="I7" s="263" t="s">
        <v>30</v>
      </c>
      <c r="J7" s="266" t="s">
        <v>31</v>
      </c>
      <c r="K7" s="263" t="s">
        <v>95</v>
      </c>
      <c r="L7" s="266" t="s">
        <v>105</v>
      </c>
      <c r="M7" s="263" t="s">
        <v>113</v>
      </c>
      <c r="N7" s="266" t="s">
        <v>155</v>
      </c>
      <c r="O7" s="263" t="s">
        <v>106</v>
      </c>
      <c r="P7" s="266" t="s">
        <v>156</v>
      </c>
      <c r="Q7" s="263" t="s">
        <v>271</v>
      </c>
      <c r="R7" s="266" t="s">
        <v>272</v>
      </c>
    </row>
    <row r="8" spans="1:18" ht="15" customHeight="1" thickBot="1">
      <c r="A8" s="235"/>
      <c r="B8" s="237"/>
      <c r="C8" s="241"/>
      <c r="D8" s="252"/>
      <c r="E8" s="240"/>
      <c r="F8" s="259"/>
      <c r="G8" s="269" t="s">
        <v>93</v>
      </c>
      <c r="H8" s="271" t="s">
        <v>138</v>
      </c>
      <c r="I8" s="264"/>
      <c r="J8" s="267"/>
      <c r="K8" s="264"/>
      <c r="L8" s="267"/>
      <c r="M8" s="264"/>
      <c r="N8" s="267"/>
      <c r="O8" s="264"/>
      <c r="P8" s="267"/>
      <c r="Q8" s="264"/>
      <c r="R8" s="267"/>
    </row>
    <row r="9" spans="1:18" ht="17.25" customHeight="1" thickBot="1">
      <c r="A9" s="235"/>
      <c r="B9" s="237"/>
      <c r="C9" s="240"/>
      <c r="D9" s="252"/>
      <c r="E9" s="240"/>
      <c r="F9" s="259"/>
      <c r="G9" s="270"/>
      <c r="H9" s="272"/>
      <c r="I9" s="264"/>
      <c r="J9" s="267"/>
      <c r="K9" s="264"/>
      <c r="L9" s="267"/>
      <c r="M9" s="264"/>
      <c r="N9" s="267"/>
      <c r="O9" s="264"/>
      <c r="P9" s="267"/>
      <c r="Q9" s="264"/>
      <c r="R9" s="267"/>
    </row>
    <row r="10" spans="1:18" ht="15.75" customHeight="1" thickBot="1">
      <c r="A10" s="235"/>
      <c r="B10" s="237"/>
      <c r="C10" s="240"/>
      <c r="D10" s="252"/>
      <c r="E10" s="240"/>
      <c r="F10" s="259"/>
      <c r="G10" s="270"/>
      <c r="H10" s="272"/>
      <c r="I10" s="264"/>
      <c r="J10" s="267"/>
      <c r="K10" s="264"/>
      <c r="L10" s="267"/>
      <c r="M10" s="264"/>
      <c r="N10" s="267"/>
      <c r="O10" s="264"/>
      <c r="P10" s="267"/>
      <c r="Q10" s="264"/>
      <c r="R10" s="267"/>
    </row>
    <row r="11" spans="1:18" ht="13.5" thickBot="1">
      <c r="A11" s="235"/>
      <c r="B11" s="238"/>
      <c r="C11" s="242"/>
      <c r="D11" s="252"/>
      <c r="E11" s="242"/>
      <c r="F11" s="260"/>
      <c r="G11" s="270"/>
      <c r="H11" s="272"/>
      <c r="I11" s="265"/>
      <c r="J11" s="268"/>
      <c r="K11" s="265"/>
      <c r="L11" s="268"/>
      <c r="M11" s="265"/>
      <c r="N11" s="268"/>
      <c r="O11" s="265"/>
      <c r="P11" s="268"/>
      <c r="Q11" s="265"/>
      <c r="R11" s="268"/>
    </row>
    <row r="12" spans="1:18" s="4" customFormat="1" ht="18" customHeight="1" thickBot="1">
      <c r="A12" s="16">
        <v>1</v>
      </c>
      <c r="B12" s="17">
        <v>2</v>
      </c>
      <c r="C12" s="9">
        <v>3</v>
      </c>
      <c r="D12" s="9">
        <v>4</v>
      </c>
      <c r="E12" s="9">
        <v>5</v>
      </c>
      <c r="F12" s="9">
        <v>6</v>
      </c>
      <c r="G12" s="20">
        <v>7</v>
      </c>
      <c r="H12" s="17">
        <v>8</v>
      </c>
      <c r="I12" s="16">
        <v>9</v>
      </c>
      <c r="J12" s="17">
        <v>10</v>
      </c>
      <c r="K12" s="16">
        <v>11</v>
      </c>
      <c r="L12" s="17">
        <v>12</v>
      </c>
      <c r="M12" s="16">
        <v>13</v>
      </c>
      <c r="N12" s="17">
        <v>14</v>
      </c>
      <c r="O12" s="16">
        <v>15</v>
      </c>
      <c r="P12" s="17">
        <v>16</v>
      </c>
      <c r="Q12" s="16">
        <v>17</v>
      </c>
      <c r="R12" s="17">
        <v>18</v>
      </c>
    </row>
    <row r="13" spans="1:18" ht="13.5" customHeight="1" hidden="1" thickBot="1">
      <c r="A13" s="18"/>
      <c r="B13" s="19"/>
      <c r="C13" s="3"/>
      <c r="D13" s="3"/>
      <c r="E13" s="3"/>
      <c r="F13" s="3"/>
      <c r="G13" s="22"/>
      <c r="H13" s="19"/>
      <c r="I13" s="21"/>
      <c r="J13" s="19"/>
      <c r="K13" s="23"/>
      <c r="L13" s="24"/>
      <c r="M13" s="23"/>
      <c r="N13" s="24"/>
      <c r="O13" s="23"/>
      <c r="P13" s="25"/>
      <c r="Q13" s="23"/>
      <c r="R13" s="25"/>
    </row>
    <row r="14" spans="1:18" ht="13.5" customHeight="1" hidden="1" thickBot="1">
      <c r="A14" s="18"/>
      <c r="B14" s="19"/>
      <c r="C14" s="3"/>
      <c r="D14" s="3"/>
      <c r="E14" s="3"/>
      <c r="F14" s="3"/>
      <c r="G14" s="22"/>
      <c r="H14" s="19"/>
      <c r="I14" s="21"/>
      <c r="J14" s="19"/>
      <c r="K14" s="23"/>
      <c r="L14" s="24"/>
      <c r="M14" s="23"/>
      <c r="N14" s="24"/>
      <c r="O14" s="23"/>
      <c r="P14" s="25"/>
      <c r="Q14" s="23"/>
      <c r="R14" s="25"/>
    </row>
    <row r="15" spans="1:18" ht="13.5" customHeight="1" hidden="1" thickBot="1">
      <c r="A15" s="18"/>
      <c r="B15" s="19"/>
      <c r="C15" s="3"/>
      <c r="D15" s="3"/>
      <c r="E15" s="3"/>
      <c r="F15" s="3"/>
      <c r="G15" s="22"/>
      <c r="H15" s="19"/>
      <c r="I15" s="21"/>
      <c r="J15" s="19"/>
      <c r="K15" s="23"/>
      <c r="L15" s="24"/>
      <c r="M15" s="23"/>
      <c r="N15" s="24"/>
      <c r="O15" s="23"/>
      <c r="P15" s="25"/>
      <c r="Q15" s="23"/>
      <c r="R15" s="25"/>
    </row>
    <row r="16" spans="1:18" ht="13.5" customHeight="1" hidden="1" thickBot="1">
      <c r="A16" s="18"/>
      <c r="B16" s="19"/>
      <c r="C16" s="3"/>
      <c r="D16" s="3"/>
      <c r="E16" s="3"/>
      <c r="F16" s="3"/>
      <c r="G16" s="22"/>
      <c r="H16" s="19"/>
      <c r="I16" s="21"/>
      <c r="J16" s="19"/>
      <c r="K16" s="23"/>
      <c r="L16" s="24"/>
      <c r="M16" s="23"/>
      <c r="N16" s="24"/>
      <c r="O16" s="23"/>
      <c r="P16" s="25"/>
      <c r="Q16" s="23"/>
      <c r="R16" s="25"/>
    </row>
    <row r="17" spans="1:18" ht="13.5" customHeight="1" hidden="1" thickBot="1">
      <c r="A17" s="18"/>
      <c r="B17" s="19"/>
      <c r="C17" s="3"/>
      <c r="D17" s="3"/>
      <c r="E17" s="3"/>
      <c r="F17" s="3"/>
      <c r="G17" s="22"/>
      <c r="H17" s="19"/>
      <c r="I17" s="21"/>
      <c r="J17" s="19"/>
      <c r="K17" s="23"/>
      <c r="L17" s="24"/>
      <c r="M17" s="23"/>
      <c r="N17" s="24"/>
      <c r="O17" s="23"/>
      <c r="P17" s="25"/>
      <c r="Q17" s="23"/>
      <c r="R17" s="25"/>
    </row>
    <row r="18" spans="1:23" s="5" customFormat="1" ht="35.25" customHeight="1" thickBot="1">
      <c r="A18" s="113" t="s">
        <v>58</v>
      </c>
      <c r="B18" s="114" t="s">
        <v>166</v>
      </c>
      <c r="C18" s="115" t="s">
        <v>283</v>
      </c>
      <c r="D18" s="116">
        <f>D19+D24+D29+5!D18+5!D21+5!D26+6!D18</f>
        <v>3552</v>
      </c>
      <c r="E18" s="116">
        <f>E19+E24+E29+5!E18+5!E21+5!E26+6!E18</f>
        <v>836</v>
      </c>
      <c r="F18" s="116">
        <f>F19+F24+F29+5!F18+5!F21+5!F26+6!F18</f>
        <v>2716</v>
      </c>
      <c r="G18" s="117">
        <f>G19+G24+G29+5!G18+5!G21+5!G26+6!G18</f>
        <v>762</v>
      </c>
      <c r="H18" s="190">
        <f>H19+H24+H29+5!H18+5!H21+5!H26+6!H18</f>
        <v>60</v>
      </c>
      <c r="I18" s="117">
        <f>I19+I24+I29+5!I18+5!I21+5!I26+6!I18</f>
        <v>0</v>
      </c>
      <c r="J18" s="212">
        <f>J19+J24+J29+5!J18+5!J21+5!J26+6!J18</f>
        <v>0</v>
      </c>
      <c r="K18" s="117">
        <f>K19+K24+K29+5!K18+5!K21+5!K26+6!K18</f>
        <v>144</v>
      </c>
      <c r="L18" s="212">
        <f>L19+L24+L29+5!L18+5!L21+5!L26+6!L18</f>
        <v>248</v>
      </c>
      <c r="M18" s="117">
        <f>M19+M24+M29+5!M18+5!M21+5!M26+6!M18</f>
        <v>312</v>
      </c>
      <c r="N18" s="212">
        <f>N19+N24+N29+5!N18+5!N21+5!N26+6!N18</f>
        <v>494</v>
      </c>
      <c r="O18" s="117">
        <f>O19+O24+O29+5!O18+5!O21+5!O26+6!O18</f>
        <v>488</v>
      </c>
      <c r="P18" s="212">
        <f>P19+P24+P29+5!P18+5!P21+5!P26+6!P18</f>
        <v>400</v>
      </c>
      <c r="Q18" s="117">
        <f>Q19+Q24+Q29+5!Q18+5!Q21+5!Q26+6!Q18</f>
        <v>380</v>
      </c>
      <c r="R18" s="190">
        <f>R19+R24+R29+5!R18+5!R21+5!R26+6!R18</f>
        <v>250</v>
      </c>
      <c r="S18" s="180"/>
      <c r="W18" s="180"/>
    </row>
    <row r="19" spans="1:23" ht="37.5" customHeight="1" thickBot="1">
      <c r="A19" s="173" t="s">
        <v>59</v>
      </c>
      <c r="B19" s="122" t="s">
        <v>281</v>
      </c>
      <c r="C19" s="84" t="s">
        <v>165</v>
      </c>
      <c r="D19" s="123">
        <f>SUM(D20:D23)</f>
        <v>534</v>
      </c>
      <c r="E19" s="123">
        <f>SUM(E20:E23)</f>
        <v>130</v>
      </c>
      <c r="F19" s="123">
        <f>F20+F21+F22+F23</f>
        <v>404</v>
      </c>
      <c r="G19" s="124">
        <f>SUM(G20:G23)</f>
        <v>98</v>
      </c>
      <c r="H19" s="187">
        <f>SUM(H20:H23)</f>
        <v>30</v>
      </c>
      <c r="I19" s="126">
        <f aca="true" t="shared" si="0" ref="I19:R19">SUM(I20:I23)</f>
        <v>0</v>
      </c>
      <c r="J19" s="127">
        <f t="shared" si="0"/>
        <v>0</v>
      </c>
      <c r="K19" s="126">
        <f t="shared" si="0"/>
        <v>80</v>
      </c>
      <c r="L19" s="127">
        <f t="shared" si="0"/>
        <v>60</v>
      </c>
      <c r="M19" s="126">
        <f t="shared" si="0"/>
        <v>264</v>
      </c>
      <c r="N19" s="127">
        <f t="shared" si="0"/>
        <v>0</v>
      </c>
      <c r="O19" s="126">
        <f t="shared" si="0"/>
        <v>0</v>
      </c>
      <c r="P19" s="127">
        <f t="shared" si="0"/>
        <v>0</v>
      </c>
      <c r="Q19" s="126">
        <f t="shared" si="0"/>
        <v>0</v>
      </c>
      <c r="R19" s="128">
        <f t="shared" si="0"/>
        <v>0</v>
      </c>
      <c r="S19" s="56"/>
      <c r="T19" s="56"/>
      <c r="U19" s="56"/>
      <c r="V19" s="56"/>
      <c r="W19" s="56"/>
    </row>
    <row r="20" spans="1:28" ht="47.25" customHeight="1" thickBot="1">
      <c r="A20" s="172" t="s">
        <v>60</v>
      </c>
      <c r="B20" s="111" t="s">
        <v>303</v>
      </c>
      <c r="C20" s="55" t="s">
        <v>284</v>
      </c>
      <c r="D20" s="104">
        <f>E20+F20</f>
        <v>282</v>
      </c>
      <c r="E20" s="104">
        <f>F20/2</f>
        <v>94</v>
      </c>
      <c r="F20" s="104">
        <f>SUM(I20:R20)</f>
        <v>188</v>
      </c>
      <c r="G20" s="129">
        <v>84</v>
      </c>
      <c r="H20" s="106">
        <v>20</v>
      </c>
      <c r="I20" s="43"/>
      <c r="J20" s="107"/>
      <c r="K20" s="43">
        <v>80</v>
      </c>
      <c r="L20" s="45">
        <v>60</v>
      </c>
      <c r="M20" s="43">
        <v>48</v>
      </c>
      <c r="N20" s="45"/>
      <c r="O20" s="43"/>
      <c r="P20" s="44"/>
      <c r="Q20" s="43"/>
      <c r="R20" s="44"/>
      <c r="AB20" s="56"/>
    </row>
    <row r="21" spans="1:18" ht="33" customHeight="1" thickBot="1">
      <c r="A21" s="172" t="s">
        <v>147</v>
      </c>
      <c r="B21" s="109" t="s">
        <v>211</v>
      </c>
      <c r="C21" s="103" t="s">
        <v>158</v>
      </c>
      <c r="D21" s="104">
        <f>E21+F21</f>
        <v>108</v>
      </c>
      <c r="E21" s="104">
        <f>F21/2</f>
        <v>36</v>
      </c>
      <c r="F21" s="104">
        <f>SUM(I21:R21)</f>
        <v>72</v>
      </c>
      <c r="G21" s="129">
        <v>14</v>
      </c>
      <c r="H21" s="106">
        <v>10</v>
      </c>
      <c r="I21" s="43"/>
      <c r="J21" s="107"/>
      <c r="K21" s="43"/>
      <c r="L21" s="45"/>
      <c r="M21" s="43">
        <v>72</v>
      </c>
      <c r="N21" s="45"/>
      <c r="O21" s="43"/>
      <c r="P21" s="44"/>
      <c r="Q21" s="43"/>
      <c r="R21" s="44"/>
    </row>
    <row r="22" spans="1:21" ht="24.75" customHeight="1" thickBot="1">
      <c r="A22" s="174" t="s">
        <v>61</v>
      </c>
      <c r="B22" s="130" t="s">
        <v>9</v>
      </c>
      <c r="C22" s="131" t="s">
        <v>254</v>
      </c>
      <c r="D22" s="207">
        <f>E22+F22</f>
        <v>36</v>
      </c>
      <c r="E22" s="207"/>
      <c r="F22" s="207">
        <f>SUM(I22:R22)</f>
        <v>36</v>
      </c>
      <c r="G22" s="132"/>
      <c r="H22" s="133"/>
      <c r="I22" s="53"/>
      <c r="J22" s="134"/>
      <c r="K22" s="53"/>
      <c r="L22" s="54"/>
      <c r="M22" s="53">
        <v>36</v>
      </c>
      <c r="N22" s="54"/>
      <c r="O22" s="53"/>
      <c r="P22" s="52"/>
      <c r="Q22" s="53"/>
      <c r="R22" s="52"/>
      <c r="U22" s="56"/>
    </row>
    <row r="23" spans="1:21" ht="24.75" customHeight="1" thickBot="1">
      <c r="A23" s="174" t="s">
        <v>62</v>
      </c>
      <c r="B23" s="130" t="s">
        <v>63</v>
      </c>
      <c r="C23" s="131" t="s">
        <v>254</v>
      </c>
      <c r="D23" s="207">
        <f>E23+F23</f>
        <v>108</v>
      </c>
      <c r="E23" s="207"/>
      <c r="F23" s="207">
        <f>SUM(I23:R23)</f>
        <v>108</v>
      </c>
      <c r="G23" s="132"/>
      <c r="H23" s="133"/>
      <c r="I23" s="53"/>
      <c r="J23" s="134"/>
      <c r="K23" s="53"/>
      <c r="L23" s="54"/>
      <c r="M23" s="53">
        <v>108</v>
      </c>
      <c r="N23" s="54"/>
      <c r="O23" s="53"/>
      <c r="P23" s="52"/>
      <c r="Q23" s="53"/>
      <c r="R23" s="52"/>
      <c r="U23" s="56"/>
    </row>
    <row r="24" spans="1:18" ht="33.75" customHeight="1" thickBot="1">
      <c r="A24" s="173" t="s">
        <v>64</v>
      </c>
      <c r="B24" s="122" t="s">
        <v>212</v>
      </c>
      <c r="C24" s="84" t="s">
        <v>165</v>
      </c>
      <c r="D24" s="123">
        <f>SUM(D25:D28)</f>
        <v>782</v>
      </c>
      <c r="E24" s="123">
        <f>SUM(E25:E28)</f>
        <v>200</v>
      </c>
      <c r="F24" s="123">
        <f>SUM(F25:F28)</f>
        <v>582</v>
      </c>
      <c r="G24" s="124">
        <f>SUM(G25:G28)</f>
        <v>226</v>
      </c>
      <c r="H24" s="125">
        <f>H25</f>
        <v>0</v>
      </c>
      <c r="I24" s="126">
        <f aca="true" t="shared" si="1" ref="I24:R24">SUM(I25:I28)</f>
        <v>0</v>
      </c>
      <c r="J24" s="135">
        <f t="shared" si="1"/>
        <v>0</v>
      </c>
      <c r="K24" s="126">
        <f t="shared" si="1"/>
        <v>0</v>
      </c>
      <c r="L24" s="135">
        <f t="shared" si="1"/>
        <v>0</v>
      </c>
      <c r="M24" s="126">
        <f t="shared" si="1"/>
        <v>0</v>
      </c>
      <c r="N24" s="135">
        <f t="shared" si="1"/>
        <v>192</v>
      </c>
      <c r="O24" s="126">
        <f t="shared" si="1"/>
        <v>390</v>
      </c>
      <c r="P24" s="135">
        <f t="shared" si="1"/>
        <v>0</v>
      </c>
      <c r="Q24" s="126">
        <f t="shared" si="1"/>
        <v>0</v>
      </c>
      <c r="R24" s="128">
        <f t="shared" si="1"/>
        <v>0</v>
      </c>
    </row>
    <row r="25" spans="1:18" ht="31.5" customHeight="1" thickBot="1">
      <c r="A25" s="172" t="s">
        <v>65</v>
      </c>
      <c r="B25" s="109" t="s">
        <v>213</v>
      </c>
      <c r="C25" s="55" t="s">
        <v>104</v>
      </c>
      <c r="D25" s="104">
        <f>E25+F25</f>
        <v>294</v>
      </c>
      <c r="E25" s="104">
        <f>F25/2</f>
        <v>98</v>
      </c>
      <c r="F25" s="104">
        <f>SUM(I25:R25)</f>
        <v>196</v>
      </c>
      <c r="G25" s="129">
        <v>122</v>
      </c>
      <c r="H25" s="106"/>
      <c r="I25" s="43"/>
      <c r="J25" s="107"/>
      <c r="K25" s="43"/>
      <c r="L25" s="45"/>
      <c r="M25" s="43"/>
      <c r="N25" s="45">
        <v>96</v>
      </c>
      <c r="O25" s="43">
        <v>100</v>
      </c>
      <c r="P25" s="44"/>
      <c r="Q25" s="43"/>
      <c r="R25" s="44"/>
    </row>
    <row r="26" spans="1:18" ht="35.25" customHeight="1" thickBot="1">
      <c r="A26" s="172" t="s">
        <v>148</v>
      </c>
      <c r="B26" s="109" t="s">
        <v>214</v>
      </c>
      <c r="C26" s="55" t="s">
        <v>104</v>
      </c>
      <c r="D26" s="104">
        <f>E26+F26</f>
        <v>308</v>
      </c>
      <c r="E26" s="104">
        <v>102</v>
      </c>
      <c r="F26" s="104">
        <f>SUM(I26:R26)</f>
        <v>206</v>
      </c>
      <c r="G26" s="129">
        <v>104</v>
      </c>
      <c r="H26" s="106"/>
      <c r="I26" s="43"/>
      <c r="J26" s="107"/>
      <c r="K26" s="43"/>
      <c r="L26" s="45"/>
      <c r="M26" s="43"/>
      <c r="N26" s="45">
        <v>96</v>
      </c>
      <c r="O26" s="43">
        <v>110</v>
      </c>
      <c r="P26" s="44"/>
      <c r="Q26" s="43"/>
      <c r="R26" s="44"/>
    </row>
    <row r="27" spans="1:18" ht="24" customHeight="1" thickBot="1">
      <c r="A27" s="174" t="s">
        <v>150</v>
      </c>
      <c r="B27" s="130" t="s">
        <v>9</v>
      </c>
      <c r="C27" s="131" t="s">
        <v>254</v>
      </c>
      <c r="D27" s="207">
        <f>E27+F27</f>
        <v>36</v>
      </c>
      <c r="E27" s="207"/>
      <c r="F27" s="207">
        <f>SUM(I27:R27)</f>
        <v>36</v>
      </c>
      <c r="G27" s="132"/>
      <c r="H27" s="133"/>
      <c r="I27" s="53"/>
      <c r="J27" s="134"/>
      <c r="K27" s="53"/>
      <c r="L27" s="54"/>
      <c r="M27" s="53"/>
      <c r="N27" s="54"/>
      <c r="O27" s="53">
        <v>36</v>
      </c>
      <c r="P27" s="52"/>
      <c r="Q27" s="53"/>
      <c r="R27" s="52"/>
    </row>
    <row r="28" spans="1:18" ht="24.75" customHeight="1" thickBot="1">
      <c r="A28" s="174" t="s">
        <v>68</v>
      </c>
      <c r="B28" s="130" t="s">
        <v>63</v>
      </c>
      <c r="C28" s="131" t="s">
        <v>254</v>
      </c>
      <c r="D28" s="207">
        <f>E28+F28</f>
        <v>144</v>
      </c>
      <c r="E28" s="207"/>
      <c r="F28" s="207">
        <f>SUM(I28:R28)</f>
        <v>144</v>
      </c>
      <c r="G28" s="132"/>
      <c r="H28" s="133"/>
      <c r="I28" s="53"/>
      <c r="J28" s="134"/>
      <c r="K28" s="53"/>
      <c r="L28" s="54"/>
      <c r="M28" s="53"/>
      <c r="N28" s="54"/>
      <c r="O28" s="53">
        <v>144</v>
      </c>
      <c r="P28" s="52"/>
      <c r="Q28" s="53"/>
      <c r="R28" s="52"/>
    </row>
    <row r="29" spans="1:18" ht="35.25" customHeight="1" thickBot="1">
      <c r="A29" s="175" t="s">
        <v>66</v>
      </c>
      <c r="B29" s="40" t="s">
        <v>215</v>
      </c>
      <c r="C29" s="84" t="s">
        <v>165</v>
      </c>
      <c r="D29" s="123">
        <f aca="true" t="shared" si="2" ref="D29:R29">SUM(D30:D32)</f>
        <v>500</v>
      </c>
      <c r="E29" s="123">
        <f t="shared" si="2"/>
        <v>120</v>
      </c>
      <c r="F29" s="123">
        <f t="shared" si="2"/>
        <v>380</v>
      </c>
      <c r="G29" s="124">
        <f t="shared" si="2"/>
        <v>108</v>
      </c>
      <c r="H29" s="187">
        <f t="shared" si="2"/>
        <v>0</v>
      </c>
      <c r="I29" s="65">
        <f t="shared" si="2"/>
        <v>0</v>
      </c>
      <c r="J29" s="188">
        <f t="shared" si="2"/>
        <v>0</v>
      </c>
      <c r="K29" s="65">
        <f t="shared" si="2"/>
        <v>0</v>
      </c>
      <c r="L29" s="188">
        <f t="shared" si="2"/>
        <v>0</v>
      </c>
      <c r="M29" s="65">
        <f t="shared" si="2"/>
        <v>0</v>
      </c>
      <c r="N29" s="188">
        <f t="shared" si="2"/>
        <v>0</v>
      </c>
      <c r="O29" s="65">
        <f t="shared" si="2"/>
        <v>0</v>
      </c>
      <c r="P29" s="188">
        <f t="shared" si="2"/>
        <v>0</v>
      </c>
      <c r="Q29" s="65">
        <f t="shared" si="2"/>
        <v>380</v>
      </c>
      <c r="R29" s="222">
        <f t="shared" si="2"/>
        <v>0</v>
      </c>
    </row>
    <row r="30" spans="1:18" ht="35.25" customHeight="1" thickBot="1">
      <c r="A30" s="176" t="s">
        <v>67</v>
      </c>
      <c r="B30" s="41" t="s">
        <v>215</v>
      </c>
      <c r="C30" s="55" t="s">
        <v>254</v>
      </c>
      <c r="D30" s="104">
        <f>E30+F30</f>
        <v>256</v>
      </c>
      <c r="E30" s="104">
        <v>86</v>
      </c>
      <c r="F30" s="104">
        <f>SUM(I30:R30)</f>
        <v>170</v>
      </c>
      <c r="G30" s="28">
        <v>80</v>
      </c>
      <c r="H30" s="30"/>
      <c r="I30" s="31"/>
      <c r="J30" s="32"/>
      <c r="K30" s="31"/>
      <c r="L30" s="33"/>
      <c r="M30" s="43"/>
      <c r="N30" s="45"/>
      <c r="O30" s="43"/>
      <c r="P30" s="44"/>
      <c r="Q30" s="43">
        <v>170</v>
      </c>
      <c r="R30" s="44"/>
    </row>
    <row r="31" spans="1:18" ht="35.25" customHeight="1" thickBot="1">
      <c r="A31" s="176" t="s">
        <v>149</v>
      </c>
      <c r="B31" s="41" t="s">
        <v>216</v>
      </c>
      <c r="C31" s="55" t="s">
        <v>254</v>
      </c>
      <c r="D31" s="104">
        <f>E31+F31</f>
        <v>100</v>
      </c>
      <c r="E31" s="104">
        <v>34</v>
      </c>
      <c r="F31" s="104">
        <f>SUM(I31:R31)</f>
        <v>66</v>
      </c>
      <c r="G31" s="28">
        <v>28</v>
      </c>
      <c r="H31" s="30"/>
      <c r="I31" s="31"/>
      <c r="J31" s="32"/>
      <c r="K31" s="31"/>
      <c r="L31" s="33"/>
      <c r="M31" s="43"/>
      <c r="N31" s="45"/>
      <c r="O31" s="43"/>
      <c r="P31" s="44"/>
      <c r="Q31" s="43">
        <v>66</v>
      </c>
      <c r="R31" s="44"/>
    </row>
    <row r="32" spans="1:18" ht="28.5" customHeight="1" thickBot="1">
      <c r="A32" s="177" t="s">
        <v>69</v>
      </c>
      <c r="B32" s="46" t="s">
        <v>63</v>
      </c>
      <c r="C32" s="85" t="s">
        <v>158</v>
      </c>
      <c r="D32" s="207">
        <f>E32+F32</f>
        <v>144</v>
      </c>
      <c r="E32" s="207"/>
      <c r="F32" s="207">
        <f>SUM(I32:R32)</f>
        <v>144</v>
      </c>
      <c r="G32" s="47"/>
      <c r="H32" s="48"/>
      <c r="I32" s="49"/>
      <c r="J32" s="50"/>
      <c r="K32" s="49"/>
      <c r="L32" s="51"/>
      <c r="M32" s="53"/>
      <c r="N32" s="54"/>
      <c r="O32" s="53"/>
      <c r="P32" s="52"/>
      <c r="Q32" s="53">
        <v>144</v>
      </c>
      <c r="R32" s="52"/>
    </row>
    <row r="33" ht="18" customHeight="1"/>
    <row r="34" ht="18" customHeight="1"/>
  </sheetData>
  <sheetProtection/>
  <mergeCells count="28">
    <mergeCell ref="C4:C11"/>
    <mergeCell ref="D4:H5"/>
    <mergeCell ref="K7:K11"/>
    <mergeCell ref="L7:L11"/>
    <mergeCell ref="F7:F11"/>
    <mergeCell ref="G7:H7"/>
    <mergeCell ref="G8:G11"/>
    <mergeCell ref="H8:H11"/>
    <mergeCell ref="F6:H6"/>
    <mergeCell ref="I6:J6"/>
    <mergeCell ref="N7:N11"/>
    <mergeCell ref="Q7:Q11"/>
    <mergeCell ref="I7:I11"/>
    <mergeCell ref="J7:J11"/>
    <mergeCell ref="Q6:R6"/>
    <mergeCell ref="P7:P11"/>
    <mergeCell ref="K6:L6"/>
    <mergeCell ref="M6:N6"/>
    <mergeCell ref="A2:R2"/>
    <mergeCell ref="A4:A11"/>
    <mergeCell ref="B4:B11"/>
    <mergeCell ref="M7:M11"/>
    <mergeCell ref="O6:P6"/>
    <mergeCell ref="I4:R5"/>
    <mergeCell ref="D6:D11"/>
    <mergeCell ref="E6:E11"/>
    <mergeCell ref="O7:O11"/>
    <mergeCell ref="R7:R11"/>
  </mergeCells>
  <conditionalFormatting sqref="F20:F23 F25:F28">
    <cfRule type="expression" priority="6" dxfId="0" stopIfTrue="1">
      <formula>#REF!+#REF!+G20+H20&lt;&gt;F20</formula>
    </cfRule>
  </conditionalFormatting>
  <conditionalFormatting sqref="F30:F32">
    <cfRule type="expression" priority="1" dxfId="0" stopIfTrue="1">
      <formula>#REF!+#REF!+G30+H30&lt;&gt;F30</formula>
    </cfRule>
  </conditionalFormatting>
  <printOptions/>
  <pageMargins left="0.5905511811023623" right="0.3937007874015748" top="0.5905511811023623" bottom="0.3937007874015748" header="0.5118110236220472" footer="0.3937007874015748"/>
  <pageSetup fitToHeight="1" fitToWidth="1" horizontalDpi="600" verticalDpi="600" orientation="landscape" paperSize="9" scale="76" r:id="rId1"/>
  <rowBreaks count="1" manualBreakCount="1">
    <brk id="3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view="pageBreakPreview" zoomScale="80" zoomScaleNormal="75" zoomScaleSheetLayoutView="80" zoomScalePageLayoutView="0" workbookViewId="0" topLeftCell="A1">
      <selection activeCell="M27" sqref="M27"/>
    </sheetView>
  </sheetViews>
  <sheetFormatPr defaultColWidth="9.00390625" defaultRowHeight="12.75"/>
  <cols>
    <col min="1" max="1" width="11.625" style="1" customWidth="1"/>
    <col min="2" max="2" width="41.125" style="1" customWidth="1"/>
    <col min="3" max="3" width="14.875" style="1" customWidth="1"/>
    <col min="4" max="6" width="7.625" style="1" customWidth="1"/>
    <col min="7" max="7" width="9.375" style="1" customWidth="1"/>
    <col min="8" max="8" width="9.25390625" style="1" customWidth="1"/>
    <col min="9" max="10" width="7.625" style="1" customWidth="1"/>
    <col min="11" max="18" width="7.625" style="4" customWidth="1"/>
    <col min="19" max="19" width="11.25390625" style="1" bestFit="1" customWidth="1"/>
    <col min="20" max="16384" width="9.125" style="1" customWidth="1"/>
  </cols>
  <sheetData>
    <row r="1" spans="1:18" ht="16.5" customHeight="1">
      <c r="A1" s="6" t="s">
        <v>70</v>
      </c>
      <c r="B1" s="7"/>
      <c r="C1" s="7"/>
      <c r="D1" s="7"/>
      <c r="E1" s="7"/>
      <c r="F1" s="7"/>
      <c r="G1" s="7"/>
      <c r="H1" s="7"/>
      <c r="I1" s="7"/>
      <c r="J1" s="7"/>
      <c r="K1" s="10"/>
      <c r="L1" s="10"/>
      <c r="M1" s="10"/>
      <c r="N1" s="10"/>
      <c r="O1" s="10"/>
      <c r="P1" s="10"/>
      <c r="Q1" s="10"/>
      <c r="R1" s="63"/>
    </row>
    <row r="2" spans="1:18" ht="15.75" customHeight="1">
      <c r="A2" s="232" t="s">
        <v>19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4"/>
    </row>
    <row r="3" spans="1:18" ht="15" customHeight="1" thickBot="1">
      <c r="A3" s="8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64"/>
    </row>
    <row r="4" spans="1:18" ht="30.75" customHeight="1" thickBot="1">
      <c r="A4" s="235" t="s">
        <v>1</v>
      </c>
      <c r="B4" s="236" t="s">
        <v>20</v>
      </c>
      <c r="C4" s="239" t="s">
        <v>21</v>
      </c>
      <c r="D4" s="243" t="s">
        <v>22</v>
      </c>
      <c r="E4" s="243"/>
      <c r="F4" s="243"/>
      <c r="G4" s="243"/>
      <c r="H4" s="243"/>
      <c r="I4" s="245" t="s">
        <v>27</v>
      </c>
      <c r="J4" s="246"/>
      <c r="K4" s="246"/>
      <c r="L4" s="246"/>
      <c r="M4" s="246"/>
      <c r="N4" s="246"/>
      <c r="O4" s="246"/>
      <c r="P4" s="246"/>
      <c r="Q4" s="246"/>
      <c r="R4" s="247"/>
    </row>
    <row r="5" spans="1:18" ht="15" customHeight="1" thickBot="1">
      <c r="A5" s="235"/>
      <c r="B5" s="237"/>
      <c r="C5" s="240"/>
      <c r="D5" s="244"/>
      <c r="E5" s="244"/>
      <c r="F5" s="244"/>
      <c r="G5" s="244"/>
      <c r="H5" s="244"/>
      <c r="I5" s="248"/>
      <c r="J5" s="249"/>
      <c r="K5" s="249"/>
      <c r="L5" s="249"/>
      <c r="M5" s="249"/>
      <c r="N5" s="249"/>
      <c r="O5" s="249"/>
      <c r="P5" s="249"/>
      <c r="Q5" s="249"/>
      <c r="R5" s="250"/>
    </row>
    <row r="6" spans="1:18" ht="15" customHeight="1" thickBot="1">
      <c r="A6" s="235"/>
      <c r="B6" s="237"/>
      <c r="C6" s="240"/>
      <c r="D6" s="251" t="s">
        <v>23</v>
      </c>
      <c r="E6" s="239" t="s">
        <v>24</v>
      </c>
      <c r="F6" s="253" t="s">
        <v>25</v>
      </c>
      <c r="G6" s="254"/>
      <c r="H6" s="255"/>
      <c r="I6" s="256" t="s">
        <v>15</v>
      </c>
      <c r="J6" s="257"/>
      <c r="K6" s="273" t="s">
        <v>16</v>
      </c>
      <c r="L6" s="274"/>
      <c r="M6" s="273" t="s">
        <v>17</v>
      </c>
      <c r="N6" s="274"/>
      <c r="O6" s="273" t="s">
        <v>18</v>
      </c>
      <c r="P6" s="275"/>
      <c r="Q6" s="273" t="s">
        <v>88</v>
      </c>
      <c r="R6" s="275"/>
    </row>
    <row r="7" spans="1:18" ht="15" customHeight="1" thickBot="1">
      <c r="A7" s="235"/>
      <c r="B7" s="237"/>
      <c r="C7" s="240"/>
      <c r="D7" s="251"/>
      <c r="E7" s="240"/>
      <c r="F7" s="258" t="s">
        <v>26</v>
      </c>
      <c r="G7" s="261"/>
      <c r="H7" s="262"/>
      <c r="I7" s="263" t="s">
        <v>30</v>
      </c>
      <c r="J7" s="266" t="s">
        <v>31</v>
      </c>
      <c r="K7" s="263" t="s">
        <v>95</v>
      </c>
      <c r="L7" s="266" t="s">
        <v>105</v>
      </c>
      <c r="M7" s="263" t="s">
        <v>113</v>
      </c>
      <c r="N7" s="266" t="s">
        <v>155</v>
      </c>
      <c r="O7" s="263" t="s">
        <v>106</v>
      </c>
      <c r="P7" s="266" t="s">
        <v>156</v>
      </c>
      <c r="Q7" s="263" t="s">
        <v>271</v>
      </c>
      <c r="R7" s="266" t="s">
        <v>272</v>
      </c>
    </row>
    <row r="8" spans="1:18" ht="15" customHeight="1" thickBot="1">
      <c r="A8" s="235"/>
      <c r="B8" s="237"/>
      <c r="C8" s="241"/>
      <c r="D8" s="252"/>
      <c r="E8" s="240"/>
      <c r="F8" s="259"/>
      <c r="G8" s="269" t="s">
        <v>93</v>
      </c>
      <c r="H8" s="271" t="s">
        <v>138</v>
      </c>
      <c r="I8" s="264"/>
      <c r="J8" s="267"/>
      <c r="K8" s="264"/>
      <c r="L8" s="267"/>
      <c r="M8" s="264"/>
      <c r="N8" s="267"/>
      <c r="O8" s="264"/>
      <c r="P8" s="267"/>
      <c r="Q8" s="264"/>
      <c r="R8" s="267"/>
    </row>
    <row r="9" spans="1:18" ht="17.25" customHeight="1" thickBot="1">
      <c r="A9" s="235"/>
      <c r="B9" s="237"/>
      <c r="C9" s="240"/>
      <c r="D9" s="252"/>
      <c r="E9" s="240"/>
      <c r="F9" s="259"/>
      <c r="G9" s="270"/>
      <c r="H9" s="272"/>
      <c r="I9" s="264"/>
      <c r="J9" s="267"/>
      <c r="K9" s="264"/>
      <c r="L9" s="267"/>
      <c r="M9" s="264"/>
      <c r="N9" s="267"/>
      <c r="O9" s="264"/>
      <c r="P9" s="267"/>
      <c r="Q9" s="264"/>
      <c r="R9" s="267"/>
    </row>
    <row r="10" spans="1:18" ht="15.75" customHeight="1" thickBot="1">
      <c r="A10" s="235"/>
      <c r="B10" s="237"/>
      <c r="C10" s="240"/>
      <c r="D10" s="252"/>
      <c r="E10" s="240"/>
      <c r="F10" s="259"/>
      <c r="G10" s="270"/>
      <c r="H10" s="272"/>
      <c r="I10" s="264"/>
      <c r="J10" s="267"/>
      <c r="K10" s="264"/>
      <c r="L10" s="267"/>
      <c r="M10" s="264"/>
      <c r="N10" s="267"/>
      <c r="O10" s="264"/>
      <c r="P10" s="267"/>
      <c r="Q10" s="264"/>
      <c r="R10" s="267"/>
    </row>
    <row r="11" spans="1:18" ht="13.5" thickBot="1">
      <c r="A11" s="235"/>
      <c r="B11" s="238"/>
      <c r="C11" s="242"/>
      <c r="D11" s="252"/>
      <c r="E11" s="242"/>
      <c r="F11" s="260"/>
      <c r="G11" s="270"/>
      <c r="H11" s="272"/>
      <c r="I11" s="265"/>
      <c r="J11" s="268"/>
      <c r="K11" s="265"/>
      <c r="L11" s="268"/>
      <c r="M11" s="265"/>
      <c r="N11" s="268"/>
      <c r="O11" s="265"/>
      <c r="P11" s="268"/>
      <c r="Q11" s="265"/>
      <c r="R11" s="268"/>
    </row>
    <row r="12" spans="1:18" s="4" customFormat="1" ht="18" customHeight="1" thickBot="1">
      <c r="A12" s="16">
        <v>1</v>
      </c>
      <c r="B12" s="17">
        <v>2</v>
      </c>
      <c r="C12" s="9">
        <v>3</v>
      </c>
      <c r="D12" s="9">
        <v>4</v>
      </c>
      <c r="E12" s="9">
        <v>5</v>
      </c>
      <c r="F12" s="9">
        <v>6</v>
      </c>
      <c r="G12" s="20">
        <v>7</v>
      </c>
      <c r="H12" s="17">
        <v>8</v>
      </c>
      <c r="I12" s="16">
        <v>9</v>
      </c>
      <c r="J12" s="17">
        <v>10</v>
      </c>
      <c r="K12" s="16">
        <v>11</v>
      </c>
      <c r="L12" s="17">
        <v>12</v>
      </c>
      <c r="M12" s="16">
        <v>13</v>
      </c>
      <c r="N12" s="17">
        <v>14</v>
      </c>
      <c r="O12" s="16">
        <v>15</v>
      </c>
      <c r="P12" s="17">
        <v>16</v>
      </c>
      <c r="Q12" s="16">
        <v>17</v>
      </c>
      <c r="R12" s="17">
        <v>18</v>
      </c>
    </row>
    <row r="13" spans="1:18" ht="13.5" customHeight="1" hidden="1" thickBot="1">
      <c r="A13" s="18"/>
      <c r="B13" s="19"/>
      <c r="C13" s="3"/>
      <c r="D13" s="3"/>
      <c r="E13" s="3"/>
      <c r="F13" s="3"/>
      <c r="G13" s="22"/>
      <c r="H13" s="19"/>
      <c r="I13" s="21"/>
      <c r="J13" s="19"/>
      <c r="K13" s="23"/>
      <c r="L13" s="24"/>
      <c r="M13" s="23"/>
      <c r="N13" s="24"/>
      <c r="O13" s="23"/>
      <c r="P13" s="25"/>
      <c r="Q13" s="23"/>
      <c r="R13" s="25"/>
    </row>
    <row r="14" spans="1:18" ht="13.5" customHeight="1" hidden="1" thickBot="1">
      <c r="A14" s="18"/>
      <c r="B14" s="19"/>
      <c r="C14" s="3"/>
      <c r="D14" s="3"/>
      <c r="E14" s="3"/>
      <c r="F14" s="3"/>
      <c r="G14" s="22"/>
      <c r="H14" s="19"/>
      <c r="I14" s="21"/>
      <c r="J14" s="19"/>
      <c r="K14" s="23"/>
      <c r="L14" s="24"/>
      <c r="M14" s="23"/>
      <c r="N14" s="24"/>
      <c r="O14" s="23"/>
      <c r="P14" s="25"/>
      <c r="Q14" s="23"/>
      <c r="R14" s="25"/>
    </row>
    <row r="15" spans="1:18" ht="13.5" customHeight="1" hidden="1" thickBot="1">
      <c r="A15" s="18"/>
      <c r="B15" s="19"/>
      <c r="C15" s="3"/>
      <c r="D15" s="3"/>
      <c r="E15" s="3"/>
      <c r="F15" s="3"/>
      <c r="G15" s="22"/>
      <c r="H15" s="19"/>
      <c r="I15" s="21"/>
      <c r="J15" s="19"/>
      <c r="K15" s="23"/>
      <c r="L15" s="24"/>
      <c r="M15" s="23"/>
      <c r="N15" s="24"/>
      <c r="O15" s="23"/>
      <c r="P15" s="25"/>
      <c r="Q15" s="23"/>
      <c r="R15" s="25"/>
    </row>
    <row r="16" spans="1:18" ht="13.5" customHeight="1" hidden="1" thickBot="1">
      <c r="A16" s="18"/>
      <c r="B16" s="19"/>
      <c r="C16" s="3"/>
      <c r="D16" s="3"/>
      <c r="E16" s="3"/>
      <c r="F16" s="3"/>
      <c r="G16" s="22"/>
      <c r="H16" s="19"/>
      <c r="I16" s="21"/>
      <c r="J16" s="19"/>
      <c r="K16" s="23"/>
      <c r="L16" s="24"/>
      <c r="M16" s="23"/>
      <c r="N16" s="24"/>
      <c r="O16" s="23"/>
      <c r="P16" s="25"/>
      <c r="Q16" s="23"/>
      <c r="R16" s="25"/>
    </row>
    <row r="17" spans="1:18" ht="13.5" customHeight="1" hidden="1" thickBot="1">
      <c r="A17" s="18"/>
      <c r="B17" s="19"/>
      <c r="C17" s="3"/>
      <c r="D17" s="3"/>
      <c r="E17" s="3"/>
      <c r="F17" s="3"/>
      <c r="G17" s="22"/>
      <c r="H17" s="19"/>
      <c r="I17" s="21"/>
      <c r="J17" s="19"/>
      <c r="K17" s="23"/>
      <c r="L17" s="24"/>
      <c r="M17" s="23"/>
      <c r="N17" s="24"/>
      <c r="O17" s="23"/>
      <c r="P17" s="25"/>
      <c r="Q17" s="23"/>
      <c r="R17" s="25"/>
    </row>
    <row r="18" spans="1:18" ht="25.5" customHeight="1" thickBot="1">
      <c r="A18" s="175" t="s">
        <v>71</v>
      </c>
      <c r="B18" s="40" t="s">
        <v>217</v>
      </c>
      <c r="C18" s="84" t="s">
        <v>165</v>
      </c>
      <c r="D18" s="123">
        <f aca="true" t="shared" si="0" ref="D18:R18">SUM(D19:D20)</f>
        <v>320</v>
      </c>
      <c r="E18" s="123">
        <f t="shared" si="0"/>
        <v>70</v>
      </c>
      <c r="F18" s="123">
        <f t="shared" si="0"/>
        <v>250</v>
      </c>
      <c r="G18" s="124">
        <f t="shared" si="0"/>
        <v>70</v>
      </c>
      <c r="H18" s="187">
        <f t="shared" si="0"/>
        <v>0</v>
      </c>
      <c r="I18" s="65">
        <f t="shared" si="0"/>
        <v>0</v>
      </c>
      <c r="J18" s="188">
        <f t="shared" si="0"/>
        <v>0</v>
      </c>
      <c r="K18" s="65">
        <f t="shared" si="0"/>
        <v>0</v>
      </c>
      <c r="L18" s="188">
        <f t="shared" si="0"/>
        <v>0</v>
      </c>
      <c r="M18" s="65">
        <f t="shared" si="0"/>
        <v>0</v>
      </c>
      <c r="N18" s="188">
        <f t="shared" si="0"/>
        <v>0</v>
      </c>
      <c r="O18" s="65">
        <f t="shared" si="0"/>
        <v>0</v>
      </c>
      <c r="P18" s="188">
        <f t="shared" si="0"/>
        <v>0</v>
      </c>
      <c r="Q18" s="65">
        <f t="shared" si="0"/>
        <v>0</v>
      </c>
      <c r="R18" s="222">
        <f t="shared" si="0"/>
        <v>250</v>
      </c>
    </row>
    <row r="19" spans="1:18" ht="32.25" customHeight="1" thickBot="1">
      <c r="A19" s="176" t="s">
        <v>72</v>
      </c>
      <c r="B19" s="41" t="s">
        <v>217</v>
      </c>
      <c r="C19" s="218" t="s">
        <v>158</v>
      </c>
      <c r="D19" s="104">
        <f>E19+F19</f>
        <v>212</v>
      </c>
      <c r="E19" s="104">
        <v>70</v>
      </c>
      <c r="F19" s="104">
        <f>SUM(I19:R19)</f>
        <v>142</v>
      </c>
      <c r="G19" s="28">
        <v>70</v>
      </c>
      <c r="H19" s="30"/>
      <c r="I19" s="31"/>
      <c r="J19" s="32"/>
      <c r="K19" s="31"/>
      <c r="L19" s="33"/>
      <c r="M19" s="43"/>
      <c r="N19" s="45"/>
      <c r="O19" s="43"/>
      <c r="P19" s="44"/>
      <c r="Q19" s="43"/>
      <c r="R19" s="44">
        <v>142</v>
      </c>
    </row>
    <row r="20" spans="1:28" ht="30.75" customHeight="1" thickBot="1">
      <c r="A20" s="177" t="s">
        <v>73</v>
      </c>
      <c r="B20" s="46" t="s">
        <v>63</v>
      </c>
      <c r="C20" s="200" t="s">
        <v>158</v>
      </c>
      <c r="D20" s="207">
        <f>E20+F20</f>
        <v>108</v>
      </c>
      <c r="E20" s="207"/>
      <c r="F20" s="207">
        <f>SUM(I20:R20)</f>
        <v>108</v>
      </c>
      <c r="G20" s="47"/>
      <c r="H20" s="48"/>
      <c r="I20" s="49"/>
      <c r="J20" s="50"/>
      <c r="K20" s="49"/>
      <c r="L20" s="51"/>
      <c r="M20" s="53"/>
      <c r="N20" s="54"/>
      <c r="O20" s="53"/>
      <c r="P20" s="52"/>
      <c r="Q20" s="53"/>
      <c r="R20" s="52">
        <v>108</v>
      </c>
      <c r="AB20" s="56"/>
    </row>
    <row r="21" spans="1:18" ht="31.5" customHeight="1" thickBot="1">
      <c r="A21" s="175" t="s">
        <v>91</v>
      </c>
      <c r="B21" s="40" t="s">
        <v>245</v>
      </c>
      <c r="C21" s="84" t="s">
        <v>165</v>
      </c>
      <c r="D21" s="123">
        <f aca="true" t="shared" si="1" ref="D21:R21">SUM(D22:D25)</f>
        <v>656</v>
      </c>
      <c r="E21" s="123">
        <f t="shared" si="1"/>
        <v>158</v>
      </c>
      <c r="F21" s="123">
        <f t="shared" si="1"/>
        <v>498</v>
      </c>
      <c r="G21" s="124">
        <f t="shared" si="1"/>
        <v>134</v>
      </c>
      <c r="H21" s="187">
        <f t="shared" si="1"/>
        <v>30</v>
      </c>
      <c r="I21" s="65">
        <f t="shared" si="1"/>
        <v>0</v>
      </c>
      <c r="J21" s="188">
        <f t="shared" si="1"/>
        <v>0</v>
      </c>
      <c r="K21" s="65">
        <f t="shared" si="1"/>
        <v>0</v>
      </c>
      <c r="L21" s="188">
        <f t="shared" si="1"/>
        <v>0</v>
      </c>
      <c r="M21" s="65">
        <f t="shared" si="1"/>
        <v>0</v>
      </c>
      <c r="N21" s="188">
        <f t="shared" si="1"/>
        <v>0</v>
      </c>
      <c r="O21" s="65">
        <f t="shared" si="1"/>
        <v>98</v>
      </c>
      <c r="P21" s="188">
        <f t="shared" si="1"/>
        <v>400</v>
      </c>
      <c r="Q21" s="65">
        <f t="shared" si="1"/>
        <v>0</v>
      </c>
      <c r="R21" s="222">
        <f t="shared" si="1"/>
        <v>0</v>
      </c>
    </row>
    <row r="22" spans="1:18" ht="31.5" customHeight="1" thickBot="1">
      <c r="A22" s="176" t="s">
        <v>92</v>
      </c>
      <c r="B22" s="41" t="s">
        <v>218</v>
      </c>
      <c r="C22" s="55" t="s">
        <v>104</v>
      </c>
      <c r="D22" s="104">
        <f>E22+F22</f>
        <v>270</v>
      </c>
      <c r="E22" s="104">
        <v>90</v>
      </c>
      <c r="F22" s="104">
        <f>SUM(I22:R22)</f>
        <v>180</v>
      </c>
      <c r="G22" s="28">
        <v>58</v>
      </c>
      <c r="H22" s="30">
        <v>30</v>
      </c>
      <c r="I22" s="31"/>
      <c r="J22" s="32"/>
      <c r="K22" s="31"/>
      <c r="L22" s="33"/>
      <c r="M22" s="43"/>
      <c r="N22" s="45"/>
      <c r="O22" s="43">
        <v>54</v>
      </c>
      <c r="P22" s="44">
        <v>126</v>
      </c>
      <c r="Q22" s="43"/>
      <c r="R22" s="44"/>
    </row>
    <row r="23" spans="1:18" ht="29.25" customHeight="1" thickBot="1">
      <c r="A23" s="176" t="s">
        <v>242</v>
      </c>
      <c r="B23" s="41" t="s">
        <v>219</v>
      </c>
      <c r="C23" s="55" t="s">
        <v>104</v>
      </c>
      <c r="D23" s="104">
        <f>E23+F23</f>
        <v>206</v>
      </c>
      <c r="E23" s="104">
        <v>68</v>
      </c>
      <c r="F23" s="104">
        <f>SUM(I23:R23)</f>
        <v>138</v>
      </c>
      <c r="G23" s="28">
        <v>76</v>
      </c>
      <c r="H23" s="30"/>
      <c r="I23" s="31"/>
      <c r="J23" s="32"/>
      <c r="K23" s="31"/>
      <c r="L23" s="33"/>
      <c r="M23" s="43"/>
      <c r="N23" s="45"/>
      <c r="O23" s="43">
        <v>44</v>
      </c>
      <c r="P23" s="44">
        <v>94</v>
      </c>
      <c r="Q23" s="43"/>
      <c r="R23" s="44"/>
    </row>
    <row r="24" spans="1:18" ht="29.25" customHeight="1" thickBot="1">
      <c r="A24" s="174" t="s">
        <v>246</v>
      </c>
      <c r="B24" s="130" t="s">
        <v>9</v>
      </c>
      <c r="C24" s="200" t="s">
        <v>254</v>
      </c>
      <c r="D24" s="207">
        <f>E24+F24</f>
        <v>36</v>
      </c>
      <c r="E24" s="207"/>
      <c r="F24" s="207">
        <f>SUM(I24:R24)</f>
        <v>36</v>
      </c>
      <c r="G24" s="28"/>
      <c r="H24" s="30"/>
      <c r="I24" s="31"/>
      <c r="J24" s="32"/>
      <c r="K24" s="31"/>
      <c r="L24" s="33"/>
      <c r="M24" s="43"/>
      <c r="N24" s="45"/>
      <c r="O24" s="43"/>
      <c r="P24" s="44">
        <v>36</v>
      </c>
      <c r="Q24" s="43"/>
      <c r="R24" s="44"/>
    </row>
    <row r="25" spans="1:18" ht="29.25" customHeight="1" thickBot="1">
      <c r="A25" s="177" t="s">
        <v>167</v>
      </c>
      <c r="B25" s="46" t="s">
        <v>63</v>
      </c>
      <c r="C25" s="200" t="s">
        <v>254</v>
      </c>
      <c r="D25" s="207">
        <f>E25+F25</f>
        <v>144</v>
      </c>
      <c r="E25" s="207"/>
      <c r="F25" s="207">
        <f>SUM(I25:R25)</f>
        <v>144</v>
      </c>
      <c r="G25" s="47"/>
      <c r="H25" s="48"/>
      <c r="I25" s="49"/>
      <c r="J25" s="50"/>
      <c r="K25" s="49"/>
      <c r="L25" s="51"/>
      <c r="M25" s="53"/>
      <c r="N25" s="54"/>
      <c r="O25" s="53"/>
      <c r="P25" s="52">
        <v>144</v>
      </c>
      <c r="Q25" s="53"/>
      <c r="R25" s="52"/>
    </row>
    <row r="26" spans="1:18" ht="46.5" customHeight="1" thickBot="1">
      <c r="A26" s="173" t="s">
        <v>152</v>
      </c>
      <c r="B26" s="122" t="s">
        <v>240</v>
      </c>
      <c r="C26" s="84" t="s">
        <v>165</v>
      </c>
      <c r="D26" s="123">
        <f>SUM(D27:D29)</f>
        <v>436</v>
      </c>
      <c r="E26" s="123">
        <f>SUM(E27)</f>
        <v>86</v>
      </c>
      <c r="F26" s="123">
        <f aca="true" t="shared" si="2" ref="F26:R26">SUM(F27:F29)</f>
        <v>350</v>
      </c>
      <c r="G26" s="124">
        <f t="shared" si="2"/>
        <v>54</v>
      </c>
      <c r="H26" s="187">
        <f t="shared" si="2"/>
        <v>0</v>
      </c>
      <c r="I26" s="65">
        <f t="shared" si="2"/>
        <v>0</v>
      </c>
      <c r="J26" s="188">
        <f t="shared" si="2"/>
        <v>0</v>
      </c>
      <c r="K26" s="65">
        <f t="shared" si="2"/>
        <v>0</v>
      </c>
      <c r="L26" s="188">
        <f t="shared" si="2"/>
        <v>0</v>
      </c>
      <c r="M26" s="65">
        <f t="shared" si="2"/>
        <v>48</v>
      </c>
      <c r="N26" s="188">
        <f t="shared" si="2"/>
        <v>302</v>
      </c>
      <c r="O26" s="65">
        <f t="shared" si="2"/>
        <v>0</v>
      </c>
      <c r="P26" s="188">
        <f t="shared" si="2"/>
        <v>0</v>
      </c>
      <c r="Q26" s="65">
        <f t="shared" si="2"/>
        <v>0</v>
      </c>
      <c r="R26" s="222">
        <f t="shared" si="2"/>
        <v>0</v>
      </c>
    </row>
    <row r="27" spans="1:18" ht="45.75" thickBot="1">
      <c r="A27" s="172" t="s">
        <v>153</v>
      </c>
      <c r="B27" s="111" t="s">
        <v>241</v>
      </c>
      <c r="C27" s="55" t="s">
        <v>104</v>
      </c>
      <c r="D27" s="104">
        <f>E27+F27</f>
        <v>256</v>
      </c>
      <c r="E27" s="104">
        <v>86</v>
      </c>
      <c r="F27" s="104">
        <f>SUM(I27:R27)</f>
        <v>170</v>
      </c>
      <c r="G27" s="28">
        <v>54</v>
      </c>
      <c r="H27" s="189"/>
      <c r="I27" s="31"/>
      <c r="J27" s="32"/>
      <c r="K27" s="31"/>
      <c r="L27" s="33"/>
      <c r="M27" s="43">
        <v>48</v>
      </c>
      <c r="N27" s="45">
        <v>122</v>
      </c>
      <c r="O27" s="43"/>
      <c r="P27" s="44"/>
      <c r="Q27" s="43"/>
      <c r="R27" s="44"/>
    </row>
    <row r="28" spans="1:18" s="209" customFormat="1" ht="28.5" customHeight="1" thickBot="1">
      <c r="A28" s="174" t="s">
        <v>243</v>
      </c>
      <c r="B28" s="130" t="s">
        <v>9</v>
      </c>
      <c r="C28" s="200" t="s">
        <v>254</v>
      </c>
      <c r="D28" s="207">
        <f>E28+F28</f>
        <v>36</v>
      </c>
      <c r="E28" s="207"/>
      <c r="F28" s="207">
        <f>SUM(I28:R28)</f>
        <v>36</v>
      </c>
      <c r="G28" s="47"/>
      <c r="H28" s="208"/>
      <c r="I28" s="49"/>
      <c r="J28" s="50"/>
      <c r="K28" s="49"/>
      <c r="L28" s="51"/>
      <c r="M28" s="53"/>
      <c r="N28" s="54">
        <v>36</v>
      </c>
      <c r="O28" s="53"/>
      <c r="P28" s="52"/>
      <c r="Q28" s="53"/>
      <c r="R28" s="52"/>
    </row>
    <row r="29" spans="1:18" s="209" customFormat="1" ht="28.5" customHeight="1" thickBot="1">
      <c r="A29" s="174" t="s">
        <v>154</v>
      </c>
      <c r="B29" s="130" t="s">
        <v>63</v>
      </c>
      <c r="C29" s="200" t="s">
        <v>254</v>
      </c>
      <c r="D29" s="207">
        <f>E29+F29</f>
        <v>144</v>
      </c>
      <c r="E29" s="207"/>
      <c r="F29" s="207">
        <f>SUM(I29:R29)</f>
        <v>144</v>
      </c>
      <c r="G29" s="47"/>
      <c r="H29" s="208"/>
      <c r="I29" s="49"/>
      <c r="J29" s="50"/>
      <c r="K29" s="49"/>
      <c r="L29" s="51"/>
      <c r="M29" s="53"/>
      <c r="N29" s="54">
        <v>144</v>
      </c>
      <c r="O29" s="53"/>
      <c r="P29" s="52"/>
      <c r="Q29" s="53"/>
      <c r="R29" s="52"/>
    </row>
    <row r="31" spans="11:18" ht="12.75">
      <c r="K31" s="1"/>
      <c r="L31" s="1"/>
      <c r="M31" s="1"/>
      <c r="N31" s="1"/>
      <c r="O31" s="1"/>
      <c r="P31" s="1"/>
      <c r="Q31" s="1"/>
      <c r="R31" s="1"/>
    </row>
    <row r="32" spans="11:18" ht="12.75">
      <c r="K32" s="1"/>
      <c r="L32" s="1"/>
      <c r="M32" s="1"/>
      <c r="N32" s="1"/>
      <c r="O32" s="1"/>
      <c r="P32" s="1"/>
      <c r="Q32" s="1"/>
      <c r="R32" s="1"/>
    </row>
    <row r="33" spans="11:18" ht="12.75">
      <c r="K33" s="1"/>
      <c r="L33" s="1"/>
      <c r="M33" s="1"/>
      <c r="N33" s="1"/>
      <c r="O33" s="1"/>
      <c r="P33" s="1"/>
      <c r="Q33" s="1"/>
      <c r="R33" s="1"/>
    </row>
    <row r="34" spans="11:18" ht="12.75">
      <c r="K34" s="1"/>
      <c r="L34" s="1"/>
      <c r="M34" s="1"/>
      <c r="N34" s="1"/>
      <c r="O34" s="1"/>
      <c r="P34" s="1"/>
      <c r="Q34" s="1"/>
      <c r="R34" s="1"/>
    </row>
  </sheetData>
  <sheetProtection/>
  <mergeCells count="28">
    <mergeCell ref="C4:C11"/>
    <mergeCell ref="D4:H5"/>
    <mergeCell ref="K7:K11"/>
    <mergeCell ref="L7:L11"/>
    <mergeCell ref="F7:F11"/>
    <mergeCell ref="G7:H7"/>
    <mergeCell ref="G8:G11"/>
    <mergeCell ref="H8:H11"/>
    <mergeCell ref="F6:H6"/>
    <mergeCell ref="I6:J6"/>
    <mergeCell ref="N7:N11"/>
    <mergeCell ref="Q7:Q11"/>
    <mergeCell ref="I7:I11"/>
    <mergeCell ref="J7:J11"/>
    <mergeCell ref="Q6:R6"/>
    <mergeCell ref="P7:P11"/>
    <mergeCell ref="K6:L6"/>
    <mergeCell ref="M6:N6"/>
    <mergeCell ref="A2:R2"/>
    <mergeCell ref="A4:A11"/>
    <mergeCell ref="B4:B11"/>
    <mergeCell ref="M7:M11"/>
    <mergeCell ref="O6:P6"/>
    <mergeCell ref="I4:R5"/>
    <mergeCell ref="D6:D11"/>
    <mergeCell ref="E6:E11"/>
    <mergeCell ref="O7:O11"/>
    <mergeCell ref="R7:R11"/>
  </mergeCells>
  <conditionalFormatting sqref="F18:F20 F22:F25">
    <cfRule type="expression" priority="24" dxfId="0" stopIfTrue="1">
      <formula>#REF!+#REF!+G18+H18&lt;&gt;F18</formula>
    </cfRule>
  </conditionalFormatting>
  <conditionalFormatting sqref="F21">
    <cfRule type="expression" priority="11" dxfId="0" stopIfTrue="1">
      <formula>#REF!+#REF!+G21+H21&lt;&gt;F21</formula>
    </cfRule>
  </conditionalFormatting>
  <conditionalFormatting sqref="F27">
    <cfRule type="expression" priority="4" dxfId="0" stopIfTrue="1">
      <formula>#REF!+#REF!+G27+H27&lt;&gt;F27</formula>
    </cfRule>
  </conditionalFormatting>
  <conditionalFormatting sqref="F27:F29">
    <cfRule type="expression" priority="3" dxfId="0" stopIfTrue="1">
      <formula>#REF!+#REF!+G27+H27&lt;&gt;F27</formula>
    </cfRule>
  </conditionalFormatting>
  <conditionalFormatting sqref="F26">
    <cfRule type="expression" priority="2" dxfId="0" stopIfTrue="1">
      <formula>#REF!+#REF!+G26+H26&lt;&gt;F26</formula>
    </cfRule>
  </conditionalFormatting>
  <conditionalFormatting sqref="F27:F29">
    <cfRule type="expression" priority="1" dxfId="0" stopIfTrue="1">
      <formula>#REF!+#REF!+G27+H27&lt;&gt;F27</formula>
    </cfRule>
  </conditionalFormatting>
  <printOptions/>
  <pageMargins left="0.5905511811023623" right="0.3937007874015748" top="0.5905511811023623" bottom="0.3937007874015748" header="0.5118110236220472" footer="0.3937007874015748"/>
  <pageSetup fitToHeight="1" fitToWidth="1" horizontalDpi="600" verticalDpi="600" orientation="landscape" paperSize="9" scale="75" r:id="rId1"/>
  <rowBreaks count="1" manualBreakCount="1">
    <brk id="3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view="pageBreakPreview" zoomScale="80" zoomScaleNormal="75" zoomScaleSheetLayoutView="80" zoomScalePageLayoutView="0" workbookViewId="0" topLeftCell="A1">
      <selection activeCell="A27" sqref="A27"/>
    </sheetView>
  </sheetViews>
  <sheetFormatPr defaultColWidth="9.00390625" defaultRowHeight="12.75"/>
  <cols>
    <col min="1" max="1" width="11.625" style="1" customWidth="1"/>
    <col min="2" max="2" width="67.875" style="1" customWidth="1"/>
    <col min="3" max="3" width="13.875" style="1" customWidth="1"/>
    <col min="4" max="6" width="7.625" style="1" customWidth="1"/>
    <col min="7" max="7" width="9.375" style="1" customWidth="1"/>
    <col min="8" max="8" width="9.25390625" style="1" customWidth="1"/>
    <col min="9" max="10" width="7.625" style="1" customWidth="1"/>
    <col min="11" max="18" width="7.625" style="4" customWidth="1"/>
    <col min="19" max="16384" width="9.125" style="1" customWidth="1"/>
  </cols>
  <sheetData>
    <row r="1" spans="1:18" ht="16.5" customHeight="1">
      <c r="A1" s="6" t="s">
        <v>74</v>
      </c>
      <c r="B1" s="7"/>
      <c r="C1" s="7"/>
      <c r="D1" s="7"/>
      <c r="E1" s="7"/>
      <c r="F1" s="7"/>
      <c r="G1" s="7"/>
      <c r="H1" s="7"/>
      <c r="I1" s="7"/>
      <c r="J1" s="7"/>
      <c r="K1" s="10"/>
      <c r="L1" s="10"/>
      <c r="M1" s="10"/>
      <c r="N1" s="10"/>
      <c r="O1" s="10"/>
      <c r="P1" s="10"/>
      <c r="Q1" s="10"/>
      <c r="R1" s="63"/>
    </row>
    <row r="2" spans="1:18" ht="15.75" customHeight="1">
      <c r="A2" s="232" t="s">
        <v>19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4"/>
    </row>
    <row r="3" spans="1:18" ht="15" customHeight="1" thickBot="1">
      <c r="A3" s="8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64"/>
    </row>
    <row r="4" spans="1:18" ht="30.75" customHeight="1" thickBot="1">
      <c r="A4" s="235" t="s">
        <v>1</v>
      </c>
      <c r="B4" s="236" t="s">
        <v>20</v>
      </c>
      <c r="C4" s="239" t="s">
        <v>21</v>
      </c>
      <c r="D4" s="243" t="s">
        <v>22</v>
      </c>
      <c r="E4" s="243"/>
      <c r="F4" s="243"/>
      <c r="G4" s="243"/>
      <c r="H4" s="243"/>
      <c r="I4" s="245" t="s">
        <v>27</v>
      </c>
      <c r="J4" s="246"/>
      <c r="K4" s="246"/>
      <c r="L4" s="246"/>
      <c r="M4" s="246"/>
      <c r="N4" s="246"/>
      <c r="O4" s="246"/>
      <c r="P4" s="246"/>
      <c r="Q4" s="246"/>
      <c r="R4" s="247"/>
    </row>
    <row r="5" spans="1:18" ht="15" customHeight="1" thickBot="1">
      <c r="A5" s="235"/>
      <c r="B5" s="237"/>
      <c r="C5" s="240"/>
      <c r="D5" s="244"/>
      <c r="E5" s="244"/>
      <c r="F5" s="244"/>
      <c r="G5" s="244"/>
      <c r="H5" s="244"/>
      <c r="I5" s="248"/>
      <c r="J5" s="249"/>
      <c r="K5" s="249"/>
      <c r="L5" s="249"/>
      <c r="M5" s="249"/>
      <c r="N5" s="249"/>
      <c r="O5" s="249"/>
      <c r="P5" s="249"/>
      <c r="Q5" s="249"/>
      <c r="R5" s="250"/>
    </row>
    <row r="6" spans="1:18" ht="15" customHeight="1" thickBot="1">
      <c r="A6" s="235"/>
      <c r="B6" s="237"/>
      <c r="C6" s="240"/>
      <c r="D6" s="251" t="s">
        <v>23</v>
      </c>
      <c r="E6" s="239" t="s">
        <v>24</v>
      </c>
      <c r="F6" s="253" t="s">
        <v>25</v>
      </c>
      <c r="G6" s="254"/>
      <c r="H6" s="255"/>
      <c r="I6" s="256" t="s">
        <v>15</v>
      </c>
      <c r="J6" s="257"/>
      <c r="K6" s="273" t="s">
        <v>16</v>
      </c>
      <c r="L6" s="274"/>
      <c r="M6" s="273" t="s">
        <v>17</v>
      </c>
      <c r="N6" s="274"/>
      <c r="O6" s="273" t="s">
        <v>18</v>
      </c>
      <c r="P6" s="275"/>
      <c r="Q6" s="273" t="s">
        <v>88</v>
      </c>
      <c r="R6" s="275"/>
    </row>
    <row r="7" spans="1:18" ht="15" customHeight="1" thickBot="1">
      <c r="A7" s="235"/>
      <c r="B7" s="237"/>
      <c r="C7" s="240"/>
      <c r="D7" s="251"/>
      <c r="E7" s="240"/>
      <c r="F7" s="258" t="s">
        <v>26</v>
      </c>
      <c r="G7" s="261"/>
      <c r="H7" s="262"/>
      <c r="I7" s="263" t="s">
        <v>30</v>
      </c>
      <c r="J7" s="266" t="s">
        <v>31</v>
      </c>
      <c r="K7" s="263" t="s">
        <v>95</v>
      </c>
      <c r="L7" s="266" t="s">
        <v>105</v>
      </c>
      <c r="M7" s="263" t="s">
        <v>113</v>
      </c>
      <c r="N7" s="266" t="s">
        <v>155</v>
      </c>
      <c r="O7" s="263" t="s">
        <v>106</v>
      </c>
      <c r="P7" s="266" t="s">
        <v>156</v>
      </c>
      <c r="Q7" s="263" t="s">
        <v>271</v>
      </c>
      <c r="R7" s="266" t="s">
        <v>272</v>
      </c>
    </row>
    <row r="8" spans="1:18" ht="15" customHeight="1" thickBot="1">
      <c r="A8" s="235"/>
      <c r="B8" s="237"/>
      <c r="C8" s="241"/>
      <c r="D8" s="252"/>
      <c r="E8" s="240"/>
      <c r="F8" s="259"/>
      <c r="G8" s="269" t="s">
        <v>93</v>
      </c>
      <c r="H8" s="271" t="s">
        <v>138</v>
      </c>
      <c r="I8" s="264"/>
      <c r="J8" s="267"/>
      <c r="K8" s="264"/>
      <c r="L8" s="267"/>
      <c r="M8" s="264"/>
      <c r="N8" s="267"/>
      <c r="O8" s="264"/>
      <c r="P8" s="267"/>
      <c r="Q8" s="264"/>
      <c r="R8" s="267"/>
    </row>
    <row r="9" spans="1:18" ht="17.25" customHeight="1" thickBot="1">
      <c r="A9" s="235"/>
      <c r="B9" s="237"/>
      <c r="C9" s="240"/>
      <c r="D9" s="252"/>
      <c r="E9" s="240"/>
      <c r="F9" s="259"/>
      <c r="G9" s="270"/>
      <c r="H9" s="272"/>
      <c r="I9" s="264"/>
      <c r="J9" s="267"/>
      <c r="K9" s="264"/>
      <c r="L9" s="267"/>
      <c r="M9" s="264"/>
      <c r="N9" s="267"/>
      <c r="O9" s="264"/>
      <c r="P9" s="267"/>
      <c r="Q9" s="264"/>
      <c r="R9" s="267"/>
    </row>
    <row r="10" spans="1:18" ht="15.75" customHeight="1" thickBot="1">
      <c r="A10" s="235"/>
      <c r="B10" s="237"/>
      <c r="C10" s="240"/>
      <c r="D10" s="252"/>
      <c r="E10" s="240"/>
      <c r="F10" s="259"/>
      <c r="G10" s="270"/>
      <c r="H10" s="272"/>
      <c r="I10" s="264"/>
      <c r="J10" s="267"/>
      <c r="K10" s="264"/>
      <c r="L10" s="267"/>
      <c r="M10" s="264"/>
      <c r="N10" s="267"/>
      <c r="O10" s="264"/>
      <c r="P10" s="267"/>
      <c r="Q10" s="264"/>
      <c r="R10" s="267"/>
    </row>
    <row r="11" spans="1:18" ht="13.5" thickBot="1">
      <c r="A11" s="235"/>
      <c r="B11" s="238"/>
      <c r="C11" s="242"/>
      <c r="D11" s="252"/>
      <c r="E11" s="242"/>
      <c r="F11" s="260"/>
      <c r="G11" s="270"/>
      <c r="H11" s="272"/>
      <c r="I11" s="265"/>
      <c r="J11" s="268"/>
      <c r="K11" s="265"/>
      <c r="L11" s="268"/>
      <c r="M11" s="265"/>
      <c r="N11" s="268"/>
      <c r="O11" s="265"/>
      <c r="P11" s="268"/>
      <c r="Q11" s="265"/>
      <c r="R11" s="268"/>
    </row>
    <row r="12" spans="1:18" s="4" customFormat="1" ht="18" customHeight="1" thickBot="1">
      <c r="A12" s="16">
        <v>1</v>
      </c>
      <c r="B12" s="17">
        <v>2</v>
      </c>
      <c r="C12" s="9">
        <v>3</v>
      </c>
      <c r="D12" s="9">
        <v>4</v>
      </c>
      <c r="E12" s="9">
        <v>5</v>
      </c>
      <c r="F12" s="9">
        <v>6</v>
      </c>
      <c r="G12" s="20">
        <v>7</v>
      </c>
      <c r="H12" s="17">
        <v>8</v>
      </c>
      <c r="I12" s="16">
        <v>9</v>
      </c>
      <c r="J12" s="17">
        <v>10</v>
      </c>
      <c r="K12" s="16">
        <v>11</v>
      </c>
      <c r="L12" s="17">
        <v>12</v>
      </c>
      <c r="M12" s="16">
        <v>13</v>
      </c>
      <c r="N12" s="17">
        <v>14</v>
      </c>
      <c r="O12" s="16">
        <v>15</v>
      </c>
      <c r="P12" s="17">
        <v>16</v>
      </c>
      <c r="Q12" s="16">
        <v>17</v>
      </c>
      <c r="R12" s="17">
        <v>18</v>
      </c>
    </row>
    <row r="13" spans="1:18" ht="13.5" customHeight="1" hidden="1" thickBot="1">
      <c r="A13" s="18"/>
      <c r="B13" s="19"/>
      <c r="C13" s="3"/>
      <c r="D13" s="3"/>
      <c r="E13" s="3"/>
      <c r="F13" s="3"/>
      <c r="G13" s="22"/>
      <c r="H13" s="19"/>
      <c r="I13" s="21"/>
      <c r="J13" s="19"/>
      <c r="K13" s="23"/>
      <c r="L13" s="24"/>
      <c r="M13" s="23"/>
      <c r="N13" s="24"/>
      <c r="O13" s="23"/>
      <c r="P13" s="25"/>
      <c r="Q13" s="23"/>
      <c r="R13" s="25"/>
    </row>
    <row r="14" spans="1:18" ht="13.5" customHeight="1" hidden="1" thickBot="1">
      <c r="A14" s="18"/>
      <c r="B14" s="19"/>
      <c r="C14" s="3"/>
      <c r="D14" s="3"/>
      <c r="E14" s="3"/>
      <c r="F14" s="3"/>
      <c r="G14" s="22"/>
      <c r="H14" s="19"/>
      <c r="I14" s="21"/>
      <c r="J14" s="19"/>
      <c r="K14" s="23"/>
      <c r="L14" s="24"/>
      <c r="M14" s="23"/>
      <c r="N14" s="24"/>
      <c r="O14" s="23"/>
      <c r="P14" s="25"/>
      <c r="Q14" s="23"/>
      <c r="R14" s="25"/>
    </row>
    <row r="15" spans="1:18" ht="13.5" customHeight="1" hidden="1" thickBot="1">
      <c r="A15" s="18"/>
      <c r="B15" s="19"/>
      <c r="C15" s="3"/>
      <c r="D15" s="3"/>
      <c r="E15" s="3"/>
      <c r="F15" s="3"/>
      <c r="G15" s="22"/>
      <c r="H15" s="19"/>
      <c r="I15" s="21"/>
      <c r="J15" s="19"/>
      <c r="K15" s="23"/>
      <c r="L15" s="24"/>
      <c r="M15" s="23"/>
      <c r="N15" s="24"/>
      <c r="O15" s="23"/>
      <c r="P15" s="25"/>
      <c r="Q15" s="23"/>
      <c r="R15" s="25"/>
    </row>
    <row r="16" spans="1:18" ht="13.5" customHeight="1" hidden="1" thickBot="1">
      <c r="A16" s="18"/>
      <c r="B16" s="19"/>
      <c r="C16" s="3"/>
      <c r="D16" s="3"/>
      <c r="E16" s="3"/>
      <c r="F16" s="3"/>
      <c r="G16" s="22"/>
      <c r="H16" s="19"/>
      <c r="I16" s="21"/>
      <c r="J16" s="19"/>
      <c r="K16" s="23"/>
      <c r="L16" s="24"/>
      <c r="M16" s="23"/>
      <c r="N16" s="24"/>
      <c r="O16" s="23"/>
      <c r="P16" s="25"/>
      <c r="Q16" s="23"/>
      <c r="R16" s="25"/>
    </row>
    <row r="17" spans="1:18" ht="13.5" customHeight="1" hidden="1" thickBot="1">
      <c r="A17" s="18"/>
      <c r="B17" s="19"/>
      <c r="C17" s="3"/>
      <c r="D17" s="3"/>
      <c r="E17" s="3"/>
      <c r="F17" s="3"/>
      <c r="G17" s="22"/>
      <c r="H17" s="19"/>
      <c r="I17" s="21"/>
      <c r="J17" s="19"/>
      <c r="K17" s="23"/>
      <c r="L17" s="24"/>
      <c r="M17" s="23"/>
      <c r="N17" s="24"/>
      <c r="O17" s="23"/>
      <c r="P17" s="25"/>
      <c r="Q17" s="23"/>
      <c r="R17" s="25"/>
    </row>
    <row r="18" spans="1:18" ht="57" customHeight="1" thickBot="1">
      <c r="A18" s="173" t="s">
        <v>255</v>
      </c>
      <c r="B18" s="122" t="s">
        <v>259</v>
      </c>
      <c r="C18" s="197" t="s">
        <v>165</v>
      </c>
      <c r="D18" s="197">
        <f>SUM(D19:D21)</f>
        <v>324</v>
      </c>
      <c r="E18" s="197">
        <f>SUM(E19:E21)</f>
        <v>72</v>
      </c>
      <c r="F18" s="197">
        <f>SUM(F19:F21)</f>
        <v>252</v>
      </c>
      <c r="G18" s="201">
        <v>72</v>
      </c>
      <c r="H18" s="202">
        <v>0</v>
      </c>
      <c r="I18" s="201">
        <v>0</v>
      </c>
      <c r="J18" s="202">
        <v>0</v>
      </c>
      <c r="K18" s="201">
        <f>SUM(K19:K21)</f>
        <v>64</v>
      </c>
      <c r="L18" s="202">
        <f>SUM(L19:L21)</f>
        <v>188</v>
      </c>
      <c r="M18" s="201">
        <v>0</v>
      </c>
      <c r="N18" s="202">
        <v>0</v>
      </c>
      <c r="O18" s="201">
        <v>0</v>
      </c>
      <c r="P18" s="202">
        <v>0</v>
      </c>
      <c r="Q18" s="201">
        <v>0</v>
      </c>
      <c r="R18" s="214">
        <v>0</v>
      </c>
    </row>
    <row r="19" spans="1:18" ht="64.5" customHeight="1" thickBot="1">
      <c r="A19" s="172" t="s">
        <v>256</v>
      </c>
      <c r="B19" s="109" t="s">
        <v>260</v>
      </c>
      <c r="C19" s="55" t="s">
        <v>96</v>
      </c>
      <c r="D19" s="199">
        <f>E19+F19</f>
        <v>216</v>
      </c>
      <c r="E19" s="199">
        <f>F19/2</f>
        <v>72</v>
      </c>
      <c r="F19" s="199">
        <f>SUM(I19:R19)</f>
        <v>144</v>
      </c>
      <c r="G19" s="136">
        <v>72</v>
      </c>
      <c r="H19" s="203"/>
      <c r="I19" s="136"/>
      <c r="J19" s="203"/>
      <c r="K19" s="136">
        <v>64</v>
      </c>
      <c r="L19" s="203">
        <v>80</v>
      </c>
      <c r="M19" s="136"/>
      <c r="N19" s="203"/>
      <c r="O19" s="136"/>
      <c r="P19" s="203"/>
      <c r="Q19" s="136"/>
      <c r="R19" s="215"/>
    </row>
    <row r="20" spans="1:18" ht="24.75" customHeight="1" thickBot="1">
      <c r="A20" s="174" t="s">
        <v>257</v>
      </c>
      <c r="B20" s="130" t="s">
        <v>9</v>
      </c>
      <c r="C20" s="200" t="s">
        <v>254</v>
      </c>
      <c r="D20" s="200">
        <f>E20+F20</f>
        <v>72</v>
      </c>
      <c r="E20" s="204"/>
      <c r="F20" s="200">
        <f>SUM(I20:R20)</f>
        <v>72</v>
      </c>
      <c r="G20" s="198"/>
      <c r="H20" s="205"/>
      <c r="I20" s="198"/>
      <c r="J20" s="206"/>
      <c r="K20" s="198"/>
      <c r="L20" s="206">
        <v>72</v>
      </c>
      <c r="M20" s="198"/>
      <c r="N20" s="206"/>
      <c r="O20" s="198"/>
      <c r="P20" s="206"/>
      <c r="Q20" s="198"/>
      <c r="R20" s="206"/>
    </row>
    <row r="21" spans="1:18" ht="24.75" customHeight="1" thickBot="1">
      <c r="A21" s="174" t="s">
        <v>258</v>
      </c>
      <c r="B21" s="130" t="s">
        <v>63</v>
      </c>
      <c r="C21" s="200" t="s">
        <v>254</v>
      </c>
      <c r="D21" s="200">
        <f>E21+F21</f>
        <v>36</v>
      </c>
      <c r="E21" s="200"/>
      <c r="F21" s="200">
        <f>SUM(I21:R21)</f>
        <v>36</v>
      </c>
      <c r="G21" s="198"/>
      <c r="H21" s="205"/>
      <c r="I21" s="198"/>
      <c r="J21" s="206"/>
      <c r="K21" s="198"/>
      <c r="L21" s="206">
        <v>36</v>
      </c>
      <c r="M21" s="198"/>
      <c r="N21" s="206"/>
      <c r="O21" s="198"/>
      <c r="P21" s="206"/>
      <c r="Q21" s="198"/>
      <c r="R21" s="206"/>
    </row>
    <row r="22" spans="1:18" ht="27" customHeight="1" thickBot="1">
      <c r="A22" s="296" t="s">
        <v>75</v>
      </c>
      <c r="B22" s="297"/>
      <c r="C22" s="143" t="s">
        <v>302</v>
      </c>
      <c r="D22" s="144">
        <f>1!D18+2!D18+2!D26+3!D18</f>
        <v>9576</v>
      </c>
      <c r="E22" s="144">
        <f>1!E18+2!E18+2!E26+3!E18</f>
        <v>2844</v>
      </c>
      <c r="F22" s="144">
        <f>1!F18+2!F18+2!F26+3!F18</f>
        <v>6732</v>
      </c>
      <c r="G22" s="145">
        <f>1!G18+2!G18+2!G26+3!G18</f>
        <v>2670</v>
      </c>
      <c r="H22" s="213">
        <f>1!H18+2!H18+2!H26+3!H18</f>
        <v>80</v>
      </c>
      <c r="I22" s="145">
        <f>1!I18+2!I18+2!I26+3!I18</f>
        <v>612</v>
      </c>
      <c r="J22" s="213">
        <f>1!J18+2!J18+2!J26+3!J18</f>
        <v>792</v>
      </c>
      <c r="K22" s="145">
        <f>1!K18+2!K18+2!K26+3!K18</f>
        <v>576</v>
      </c>
      <c r="L22" s="213">
        <f>1!L18+2!L18+2!L26+3!L18</f>
        <v>828</v>
      </c>
      <c r="M22" s="145">
        <f>1!M18+2!M18+2!M26+3!M18</f>
        <v>528</v>
      </c>
      <c r="N22" s="213">
        <f>1!N18+2!N18+2!N26+3!N18</f>
        <v>864</v>
      </c>
      <c r="O22" s="145">
        <f>1!O18+2!O18+2!O26+3!O18</f>
        <v>576</v>
      </c>
      <c r="P22" s="213">
        <f>1!P18+2!P18+2!P26+3!P18</f>
        <v>828</v>
      </c>
      <c r="Q22" s="145">
        <f>1!Q18+2!Q18+2!Q26+3!Q18</f>
        <v>600</v>
      </c>
      <c r="R22" s="195">
        <f>1!R18+2!R18+2!R26+3!R18</f>
        <v>480</v>
      </c>
    </row>
    <row r="23" spans="1:18" ht="19.5" customHeight="1" thickBot="1">
      <c r="A23" s="38" t="s">
        <v>76</v>
      </c>
      <c r="B23" s="39" t="s">
        <v>77</v>
      </c>
      <c r="C23" s="11"/>
      <c r="D23" s="27"/>
      <c r="E23" s="27"/>
      <c r="F23" s="27"/>
      <c r="G23" s="29"/>
      <c r="H23" s="30"/>
      <c r="I23" s="31"/>
      <c r="J23" s="32"/>
      <c r="K23" s="31"/>
      <c r="L23" s="33"/>
      <c r="M23" s="31"/>
      <c r="N23" s="33"/>
      <c r="O23" s="31"/>
      <c r="P23" s="34"/>
      <c r="Q23" s="31"/>
      <c r="R23" s="66" t="s">
        <v>111</v>
      </c>
    </row>
    <row r="24" spans="1:21" ht="21" customHeight="1" thickBot="1">
      <c r="A24" s="38" t="s">
        <v>78</v>
      </c>
      <c r="B24" s="39" t="s">
        <v>13</v>
      </c>
      <c r="C24" s="11"/>
      <c r="D24" s="27"/>
      <c r="E24" s="27"/>
      <c r="F24" s="27"/>
      <c r="G24" s="29"/>
      <c r="H24" s="30"/>
      <c r="I24" s="31"/>
      <c r="J24" s="32"/>
      <c r="K24" s="31"/>
      <c r="L24" s="33"/>
      <c r="M24" s="31"/>
      <c r="N24" s="33"/>
      <c r="O24" s="31"/>
      <c r="P24" s="34"/>
      <c r="Q24" s="31"/>
      <c r="R24" s="66" t="s">
        <v>112</v>
      </c>
      <c r="T24" s="56"/>
      <c r="U24" s="56"/>
    </row>
    <row r="25" spans="1:19" ht="24" customHeight="1" thickBot="1">
      <c r="A25" s="298" t="s">
        <v>195</v>
      </c>
      <c r="B25" s="299"/>
      <c r="C25" s="299"/>
      <c r="D25" s="299"/>
      <c r="E25" s="300"/>
      <c r="F25" s="278" t="s">
        <v>14</v>
      </c>
      <c r="G25" s="281" t="s">
        <v>79</v>
      </c>
      <c r="H25" s="282"/>
      <c r="I25" s="193">
        <f>1!I18+2!I18+2!I26+3!I19+4!I20+4!I21+4!I25+4!I26+4!I30+4!I31+5!I19+5!I22+5!I23+5!I27+6!I19</f>
        <v>612</v>
      </c>
      <c r="J25" s="211">
        <f>1!J18+2!J18+2!J26+3!J19+4!J20+4!J21+4!J25+4!J26+4!J30+4!J31+5!J19+5!J22+5!J23+5!J27+6!J19</f>
        <v>792</v>
      </c>
      <c r="K25" s="28">
        <f>1!K18+2!K18+2!K26+3!K19+4!K20+4!K21+4!K25+4!K26+4!K30+4!K31+5!K19+5!K22+5!K23+5!K27+6!K19</f>
        <v>576</v>
      </c>
      <c r="L25" s="30">
        <f>1!L18+2!L18+2!L26+3!L19+4!L20+4!L21+4!L25+4!L26+4!L30+4!L31+5!L19+5!L22+5!L23+5!L27+6!L19</f>
        <v>720</v>
      </c>
      <c r="M25" s="193">
        <f>1!M18+2!M18+2!M26+3!M19+4!M20+4!M21+4!M25+4!M26+4!M30+4!M31+5!M19+5!M22+5!M23+5!M27+6!M19</f>
        <v>384</v>
      </c>
      <c r="N25" s="211">
        <f>1!N18+2!N18+2!N26+3!N19+4!N20+4!N21+4!N25+4!N26+4!N30+4!N31+5!N19+5!N22+5!N23+5!N27+6!N19</f>
        <v>684</v>
      </c>
      <c r="O25" s="28">
        <f>1!O18+2!O18+2!O26+3!O19+4!O20+4!O21+4!O25+4!O26+4!O30+4!O31+5!O19+5!O22+5!O23+5!O27+6!O19</f>
        <v>396</v>
      </c>
      <c r="P25" s="189">
        <f>1!P18+2!P18+2!P26+3!P19+4!P20+4!P21+4!P25+4!P26+4!P30+4!P31+5!P19+5!P22+5!P23+5!P27+6!P19</f>
        <v>648</v>
      </c>
      <c r="Q25" s="193">
        <f>1!Q18+2!Q18+2!Q26+3!Q19+4!Q20+4!Q21+4!Q25+4!Q26+4!Q30+4!Q31+5!Q19+5!Q22+5!Q23+5!Q27+6!Q19</f>
        <v>456</v>
      </c>
      <c r="R25" s="216">
        <f>1!R18+2!R18+2!R26+3!R19+4!R20+4!R21+4!R25+4!R26+4!R30+4!R31+5!R19+5!R22+5!R23+5!R27+6!R19</f>
        <v>372</v>
      </c>
      <c r="S25" s="56"/>
    </row>
    <row r="26" spans="1:20" ht="24" customHeight="1" thickBot="1">
      <c r="A26" s="293" t="s">
        <v>13</v>
      </c>
      <c r="B26" s="294"/>
      <c r="C26" s="294"/>
      <c r="D26" s="294"/>
      <c r="E26" s="295"/>
      <c r="F26" s="279"/>
      <c r="G26" s="276" t="s">
        <v>80</v>
      </c>
      <c r="H26" s="277"/>
      <c r="I26" s="129">
        <f>4!I17</f>
        <v>0</v>
      </c>
      <c r="J26" s="106">
        <v>0</v>
      </c>
      <c r="K26" s="129">
        <f>4!K22+4!K27+5!K24+5!K28+6!K20</f>
        <v>0</v>
      </c>
      <c r="L26" s="194">
        <f>4!L22+4!L27+5!L24+5!L28+6!L20</f>
        <v>72</v>
      </c>
      <c r="M26" s="129">
        <f>4!M22+4!M27+5!M24+5!M28+6!M20</f>
        <v>36</v>
      </c>
      <c r="N26" s="194">
        <f>4!N22+4!N27+5!N24+5!N28+6!N20</f>
        <v>36</v>
      </c>
      <c r="O26" s="129">
        <f>4!O22+4!O27+5!O24+5!O28+6!O20</f>
        <v>36</v>
      </c>
      <c r="P26" s="194">
        <f>4!P22+4!P27+5!P24+5!P28+6!P20</f>
        <v>36</v>
      </c>
      <c r="Q26" s="129">
        <f>4!Q22+4!Q27+5!Q24+5!Q28+6!Q20</f>
        <v>0</v>
      </c>
      <c r="R26" s="194">
        <f>4!R22+4!R27+5!R24+5!R28+6!R20</f>
        <v>0</v>
      </c>
      <c r="S26" s="56"/>
      <c r="T26" s="56"/>
    </row>
    <row r="27" spans="1:20" ht="36" customHeight="1" thickBot="1">
      <c r="A27" s="221" t="s">
        <v>276</v>
      </c>
      <c r="B27" s="219"/>
      <c r="C27" s="219"/>
      <c r="D27" s="219"/>
      <c r="E27" s="220"/>
      <c r="F27" s="279"/>
      <c r="G27" s="288" t="s">
        <v>115</v>
      </c>
      <c r="H27" s="289"/>
      <c r="I27" s="129">
        <v>0</v>
      </c>
      <c r="J27" s="106">
        <v>0</v>
      </c>
      <c r="K27" s="129">
        <f>4!K23+4!K28+4!K32+5!K20+5!K25+5!K29+6!K21</f>
        <v>0</v>
      </c>
      <c r="L27" s="194">
        <f>4!L23+4!L28+4!L32+5!L20+5!L25+5!L29+6!L21</f>
        <v>36</v>
      </c>
      <c r="M27" s="129">
        <f>4!M23+4!M28+4!M32+5!M20+5!M25+5!M29+6!M21</f>
        <v>108</v>
      </c>
      <c r="N27" s="194">
        <f>4!N23+4!N28+4!N32+5!N20+5!N25+5!N29+6!N21</f>
        <v>144</v>
      </c>
      <c r="O27" s="129">
        <f>4!O23+4!O28+4!O32+5!O20+5!O25+5!O29+6!O21</f>
        <v>144</v>
      </c>
      <c r="P27" s="194">
        <f>4!P23+4!P28+4!P32+5!P20+5!P25+5!P29+6!P21</f>
        <v>144</v>
      </c>
      <c r="Q27" s="129">
        <f>4!Q23+4!Q28+4!Q32+5!Q20+5!Q25+5!Q29+6!Q21</f>
        <v>144</v>
      </c>
      <c r="R27" s="194">
        <f>4!R23+4!R28+4!R32+5!R20+5!R25+5!R29+6!R21</f>
        <v>108</v>
      </c>
      <c r="S27" s="56"/>
      <c r="T27" s="56"/>
    </row>
    <row r="28" spans="1:19" ht="36" customHeight="1" thickBot="1">
      <c r="A28" s="221" t="s">
        <v>277</v>
      </c>
      <c r="B28" s="219"/>
      <c r="C28" s="219"/>
      <c r="D28" s="219"/>
      <c r="E28" s="220"/>
      <c r="F28" s="279"/>
      <c r="G28" s="286" t="s">
        <v>116</v>
      </c>
      <c r="H28" s="287"/>
      <c r="I28" s="31">
        <v>0</v>
      </c>
      <c r="J28" s="32">
        <v>0</v>
      </c>
      <c r="K28" s="31">
        <v>0</v>
      </c>
      <c r="L28" s="33">
        <v>0</v>
      </c>
      <c r="M28" s="31">
        <v>0</v>
      </c>
      <c r="N28" s="33">
        <v>0</v>
      </c>
      <c r="O28" s="31">
        <v>0</v>
      </c>
      <c r="P28" s="34">
        <v>0</v>
      </c>
      <c r="Q28" s="31">
        <v>0</v>
      </c>
      <c r="R28" s="34">
        <v>144</v>
      </c>
      <c r="S28" s="56"/>
    </row>
    <row r="29" spans="1:20" ht="24.75" customHeight="1" thickBot="1">
      <c r="A29" s="221" t="s">
        <v>278</v>
      </c>
      <c r="B29" s="219"/>
      <c r="C29" s="219"/>
      <c r="D29" s="219"/>
      <c r="E29" s="220"/>
      <c r="F29" s="279"/>
      <c r="G29" s="281" t="s">
        <v>81</v>
      </c>
      <c r="H29" s="282"/>
      <c r="I29" s="31" t="s">
        <v>114</v>
      </c>
      <c r="J29" s="32">
        <v>3</v>
      </c>
      <c r="K29" s="31">
        <v>2</v>
      </c>
      <c r="L29" s="32">
        <v>3</v>
      </c>
      <c r="M29" s="31">
        <v>3</v>
      </c>
      <c r="N29" s="33">
        <v>3</v>
      </c>
      <c r="O29" s="31">
        <v>3</v>
      </c>
      <c r="P29" s="34">
        <v>3</v>
      </c>
      <c r="Q29" s="31">
        <v>1</v>
      </c>
      <c r="R29" s="34">
        <v>2</v>
      </c>
      <c r="S29" s="56"/>
      <c r="T29" s="56"/>
    </row>
    <row r="30" spans="1:20" ht="24.75" customHeight="1" thickBot="1">
      <c r="A30" s="283" t="s">
        <v>280</v>
      </c>
      <c r="B30" s="284"/>
      <c r="C30" s="284"/>
      <c r="D30" s="284"/>
      <c r="E30" s="285"/>
      <c r="F30" s="279"/>
      <c r="G30" s="276" t="s">
        <v>82</v>
      </c>
      <c r="H30" s="277"/>
      <c r="I30" s="43">
        <v>1</v>
      </c>
      <c r="J30" s="107">
        <v>9</v>
      </c>
      <c r="K30" s="43">
        <v>1</v>
      </c>
      <c r="L30" s="107">
        <v>7</v>
      </c>
      <c r="M30" s="43">
        <v>5</v>
      </c>
      <c r="N30" s="45">
        <v>3</v>
      </c>
      <c r="O30" s="43">
        <v>1</v>
      </c>
      <c r="P30" s="44">
        <v>2</v>
      </c>
      <c r="Q30" s="43">
        <v>3</v>
      </c>
      <c r="R30" s="44">
        <v>3</v>
      </c>
      <c r="S30" s="56"/>
      <c r="T30" s="56"/>
    </row>
    <row r="31" spans="1:20" ht="24.75" customHeight="1" thickBot="1">
      <c r="A31" s="290" t="s">
        <v>279</v>
      </c>
      <c r="B31" s="291"/>
      <c r="C31" s="291"/>
      <c r="D31" s="291"/>
      <c r="E31" s="292"/>
      <c r="F31" s="280"/>
      <c r="G31" s="276" t="s">
        <v>83</v>
      </c>
      <c r="H31" s="277"/>
      <c r="I31" s="43" t="s">
        <v>114</v>
      </c>
      <c r="J31" s="107" t="s">
        <v>114</v>
      </c>
      <c r="K31" s="43">
        <v>1</v>
      </c>
      <c r="L31" s="107">
        <v>1</v>
      </c>
      <c r="M31" s="43" t="s">
        <v>114</v>
      </c>
      <c r="N31" s="45">
        <v>2</v>
      </c>
      <c r="O31" s="43">
        <v>1</v>
      </c>
      <c r="P31" s="44">
        <v>6</v>
      </c>
      <c r="Q31" s="43">
        <v>2</v>
      </c>
      <c r="R31" s="44">
        <v>2</v>
      </c>
      <c r="S31" s="56"/>
      <c r="T31" s="56"/>
    </row>
    <row r="32" ht="18" customHeight="1"/>
    <row r="33" spans="11:18" ht="18" customHeight="1">
      <c r="K33" s="1"/>
      <c r="L33" s="1"/>
      <c r="M33" s="1"/>
      <c r="N33" s="1"/>
      <c r="O33" s="1"/>
      <c r="P33" s="1"/>
      <c r="Q33" s="1"/>
      <c r="R33" s="1"/>
    </row>
    <row r="34" ht="18" customHeight="1">
      <c r="F34" s="56"/>
    </row>
    <row r="35" ht="18" customHeight="1"/>
    <row r="36" ht="18" customHeight="1"/>
    <row r="37" ht="18" customHeight="1"/>
  </sheetData>
  <sheetProtection/>
  <mergeCells count="41">
    <mergeCell ref="A22:B22"/>
    <mergeCell ref="H8:H11"/>
    <mergeCell ref="A25:E25"/>
    <mergeCell ref="O6:P6"/>
    <mergeCell ref="D6:D11"/>
    <mergeCell ref="R7:R11"/>
    <mergeCell ref="A31:E31"/>
    <mergeCell ref="L7:L11"/>
    <mergeCell ref="M7:M11"/>
    <mergeCell ref="N7:N11"/>
    <mergeCell ref="E6:E11"/>
    <mergeCell ref="F6:H6"/>
    <mergeCell ref="A26:E26"/>
    <mergeCell ref="I6:J6"/>
    <mergeCell ref="K6:L6"/>
    <mergeCell ref="M6:N6"/>
    <mergeCell ref="A2:R2"/>
    <mergeCell ref="A4:A11"/>
    <mergeCell ref="B4:B11"/>
    <mergeCell ref="C4:C11"/>
    <mergeCell ref="D4:H5"/>
    <mergeCell ref="I4:R5"/>
    <mergeCell ref="F7:F11"/>
    <mergeCell ref="A30:E30"/>
    <mergeCell ref="G26:H26"/>
    <mergeCell ref="G29:H29"/>
    <mergeCell ref="G30:H30"/>
    <mergeCell ref="G28:H28"/>
    <mergeCell ref="Q6:R6"/>
    <mergeCell ref="J7:J11"/>
    <mergeCell ref="K7:K11"/>
    <mergeCell ref="P7:P11"/>
    <mergeCell ref="I7:I11"/>
    <mergeCell ref="G31:H31"/>
    <mergeCell ref="G7:H7"/>
    <mergeCell ref="F25:F31"/>
    <mergeCell ref="G8:G11"/>
    <mergeCell ref="G25:H25"/>
    <mergeCell ref="Q7:Q11"/>
    <mergeCell ref="G27:H27"/>
    <mergeCell ref="O7:O11"/>
  </mergeCells>
  <conditionalFormatting sqref="F22:F24">
    <cfRule type="expression" priority="26" dxfId="0" stopIfTrue="1">
      <formula>F22&lt;&gt;#REF!+G22+H22</formula>
    </cfRule>
  </conditionalFormatting>
  <conditionalFormatting sqref="D22:F22">
    <cfRule type="expression" priority="14" dxfId="0" stopIfTrue="1">
      <formula>D22&lt;&gt;#REF!+E22+F22</formula>
    </cfRule>
  </conditionalFormatting>
  <conditionalFormatting sqref="E22">
    <cfRule type="expression" priority="13" dxfId="0" stopIfTrue="1">
      <formula>E22&lt;&gt;#REF!+F22+G22</formula>
    </cfRule>
  </conditionalFormatting>
  <conditionalFormatting sqref="G22:H22">
    <cfRule type="expression" priority="12" dxfId="0" stopIfTrue="1">
      <formula>G22&lt;&gt;#REF!+H22+I22</formula>
    </cfRule>
  </conditionalFormatting>
  <conditionalFormatting sqref="H22">
    <cfRule type="expression" priority="11" dxfId="0" stopIfTrue="1">
      <formula>H22&lt;&gt;#REF!+I22+J22</formula>
    </cfRule>
  </conditionalFormatting>
  <conditionalFormatting sqref="F19">
    <cfRule type="expression" priority="10" dxfId="0" stopIfTrue="1">
      <formula>#REF!+#REF!+G19+H19&lt;&gt;F19</formula>
    </cfRule>
  </conditionalFormatting>
  <conditionalFormatting sqref="F19:F21">
    <cfRule type="expression" priority="8" dxfId="0" stopIfTrue="1">
      <formula>#REF!+#REF!+G19+H19&lt;&gt;F19</formula>
    </cfRule>
  </conditionalFormatting>
  <conditionalFormatting sqref="F18">
    <cfRule type="expression" priority="7" dxfId="0" stopIfTrue="1">
      <formula>#REF!+#REF!+G18+H18&lt;&gt;F18</formula>
    </cfRule>
  </conditionalFormatting>
  <conditionalFormatting sqref="F19:F21">
    <cfRule type="expression" priority="6" dxfId="0" stopIfTrue="1">
      <formula>#REF!+#REF!+G19+H19&lt;&gt;F19</formula>
    </cfRule>
  </conditionalFormatting>
  <conditionalFormatting sqref="F22:F24">
    <cfRule type="expression" priority="5" dxfId="0" stopIfTrue="1">
      <formula>F22&lt;&gt;#REF!+G22+H22</formula>
    </cfRule>
  </conditionalFormatting>
  <conditionalFormatting sqref="D22:R22">
    <cfRule type="expression" priority="4" dxfId="0" stopIfTrue="1">
      <formula>D22&lt;&gt;#REF!+E22+F22</formula>
    </cfRule>
  </conditionalFormatting>
  <conditionalFormatting sqref="E22">
    <cfRule type="expression" priority="3" dxfId="0" stopIfTrue="1">
      <formula>E22&lt;&gt;#REF!+F22+G22</formula>
    </cfRule>
  </conditionalFormatting>
  <conditionalFormatting sqref="G22:H22">
    <cfRule type="expression" priority="2" dxfId="0" stopIfTrue="1">
      <formula>G22&lt;&gt;#REF!+H22+I22</formula>
    </cfRule>
  </conditionalFormatting>
  <conditionalFormatting sqref="H22:R22">
    <cfRule type="expression" priority="1" dxfId="0" stopIfTrue="1">
      <formula>H22&lt;&gt;#REF!+I22+J22</formula>
    </cfRule>
  </conditionalFormatting>
  <printOptions/>
  <pageMargins left="0.5905511811023623" right="0.3937007874015748" top="0.5905511811023623" bottom="0.3937007874015748" header="0.5118110236220472" footer="0.3937007874015748"/>
  <pageSetup fitToHeight="1" fitToWidth="1" horizontalDpi="600" verticalDpi="600" orientation="landscape" paperSize="9" scale="66" r:id="rId1"/>
  <rowBreaks count="1" manualBreakCount="1">
    <brk id="3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view="pageBreakPreview" zoomScaleSheetLayoutView="100" zoomScalePageLayoutView="0" workbookViewId="0" topLeftCell="A1">
      <selection activeCell="AB20" sqref="AB20"/>
    </sheetView>
  </sheetViews>
  <sheetFormatPr defaultColWidth="9.00390625" defaultRowHeight="12.75"/>
  <cols>
    <col min="1" max="1" width="6.75390625" style="0" customWidth="1"/>
    <col min="7" max="7" width="16.75390625" style="0" customWidth="1"/>
    <col min="8" max="8" width="3.25390625" style="0" customWidth="1"/>
    <col min="12" max="12" width="16.00390625" style="0" customWidth="1"/>
    <col min="14" max="14" width="6.00390625" style="0" customWidth="1"/>
    <col min="15" max="15" width="18.375" style="0" customWidth="1"/>
  </cols>
  <sheetData>
    <row r="1" spans="1:15" ht="15" customHeight="1">
      <c r="A1" s="86" t="s">
        <v>261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</row>
    <row r="2" spans="1:15" ht="15.75" customHeight="1">
      <c r="A2" s="67"/>
      <c r="B2" s="304" t="s">
        <v>159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</row>
    <row r="3" spans="1:11" ht="15.75" thickBot="1">
      <c r="A3" s="67"/>
      <c r="B3" s="67"/>
      <c r="C3" s="67"/>
      <c r="D3" s="67"/>
      <c r="E3" s="67"/>
      <c r="F3" s="67"/>
      <c r="G3" s="67"/>
      <c r="H3" s="67"/>
      <c r="I3" s="68"/>
      <c r="J3" s="68"/>
      <c r="K3" s="68"/>
    </row>
    <row r="4" spans="1:15" ht="15.75" thickBot="1">
      <c r="A4" s="69" t="s">
        <v>129</v>
      </c>
      <c r="B4" s="305" t="s">
        <v>128</v>
      </c>
      <c r="C4" s="306"/>
      <c r="D4" s="306"/>
      <c r="E4" s="306"/>
      <c r="F4" s="306"/>
      <c r="G4" s="307"/>
      <c r="H4" s="67"/>
      <c r="I4" s="69" t="s">
        <v>129</v>
      </c>
      <c r="J4" s="316" t="s">
        <v>128</v>
      </c>
      <c r="K4" s="317"/>
      <c r="L4" s="317"/>
      <c r="M4" s="317"/>
      <c r="N4" s="317"/>
      <c r="O4" s="318"/>
    </row>
    <row r="5" spans="1:15" ht="22.5" customHeight="1" thickBot="1">
      <c r="A5" s="301" t="s">
        <v>117</v>
      </c>
      <c r="B5" s="302"/>
      <c r="C5" s="302"/>
      <c r="D5" s="302"/>
      <c r="E5" s="302"/>
      <c r="F5" s="302"/>
      <c r="G5" s="303"/>
      <c r="H5" s="67"/>
      <c r="I5" s="301" t="s">
        <v>130</v>
      </c>
      <c r="J5" s="302"/>
      <c r="K5" s="302"/>
      <c r="L5" s="302"/>
      <c r="M5" s="302"/>
      <c r="N5" s="302"/>
      <c r="O5" s="303"/>
    </row>
    <row r="6" spans="1:15" ht="22.5" customHeight="1" thickBot="1">
      <c r="A6" s="71" t="s">
        <v>118</v>
      </c>
      <c r="B6" s="308" t="s">
        <v>160</v>
      </c>
      <c r="C6" s="309"/>
      <c r="D6" s="309"/>
      <c r="E6" s="309"/>
      <c r="F6" s="309"/>
      <c r="G6" s="310"/>
      <c r="H6" s="67"/>
      <c r="I6" s="72" t="s">
        <v>118</v>
      </c>
      <c r="J6" s="76" t="s">
        <v>232</v>
      </c>
      <c r="K6" s="74"/>
      <c r="L6" s="74"/>
      <c r="M6" s="74"/>
      <c r="N6" s="74"/>
      <c r="O6" s="75"/>
    </row>
    <row r="7" spans="1:15" ht="22.5" customHeight="1" thickBot="1">
      <c r="A7" s="72" t="s">
        <v>119</v>
      </c>
      <c r="B7" s="73" t="s">
        <v>220</v>
      </c>
      <c r="C7" s="74"/>
      <c r="D7" s="74"/>
      <c r="E7" s="74"/>
      <c r="F7" s="74"/>
      <c r="G7" s="75"/>
      <c r="H7" s="67"/>
      <c r="I7" s="301" t="s">
        <v>233</v>
      </c>
      <c r="J7" s="302"/>
      <c r="K7" s="302"/>
      <c r="L7" s="302"/>
      <c r="M7" s="302"/>
      <c r="N7" s="302"/>
      <c r="O7" s="303"/>
    </row>
    <row r="8" spans="1:15" ht="22.5" customHeight="1">
      <c r="A8" s="72" t="s">
        <v>120</v>
      </c>
      <c r="B8" s="308" t="s">
        <v>161</v>
      </c>
      <c r="C8" s="309"/>
      <c r="D8" s="309"/>
      <c r="E8" s="309"/>
      <c r="F8" s="309"/>
      <c r="G8" s="310"/>
      <c r="H8" s="67"/>
      <c r="I8" s="79" t="s">
        <v>118</v>
      </c>
      <c r="J8" s="89" t="s">
        <v>234</v>
      </c>
      <c r="K8" s="90"/>
      <c r="L8" s="90"/>
      <c r="M8" s="90"/>
      <c r="N8" s="90"/>
      <c r="O8" s="91"/>
    </row>
    <row r="9" spans="1:15" ht="22.5" customHeight="1" thickBot="1">
      <c r="A9" s="72" t="s">
        <v>121</v>
      </c>
      <c r="B9" s="308" t="s">
        <v>221</v>
      </c>
      <c r="C9" s="309"/>
      <c r="D9" s="309"/>
      <c r="E9" s="309"/>
      <c r="F9" s="309"/>
      <c r="G9" s="310"/>
      <c r="H9" s="67"/>
      <c r="I9" s="72" t="s">
        <v>119</v>
      </c>
      <c r="J9" s="76" t="s">
        <v>235</v>
      </c>
      <c r="K9" s="70"/>
      <c r="L9" s="70"/>
      <c r="M9" s="70"/>
      <c r="N9" s="70"/>
      <c r="O9" s="185"/>
    </row>
    <row r="10" spans="1:15" ht="22.5" customHeight="1" thickBot="1">
      <c r="A10" s="72" t="s">
        <v>122</v>
      </c>
      <c r="B10" s="308" t="s">
        <v>223</v>
      </c>
      <c r="C10" s="309"/>
      <c r="D10" s="309"/>
      <c r="E10" s="309"/>
      <c r="F10" s="309"/>
      <c r="G10" s="310"/>
      <c r="H10" s="67"/>
      <c r="I10" s="301" t="s">
        <v>236</v>
      </c>
      <c r="J10" s="302"/>
      <c r="K10" s="302"/>
      <c r="L10" s="302"/>
      <c r="M10" s="302"/>
      <c r="N10" s="302"/>
      <c r="O10" s="303"/>
    </row>
    <row r="11" spans="1:15" ht="22.5" customHeight="1" thickBot="1">
      <c r="A11" s="72" t="s">
        <v>123</v>
      </c>
      <c r="B11" s="308" t="s">
        <v>224</v>
      </c>
      <c r="C11" s="309"/>
      <c r="D11" s="309"/>
      <c r="E11" s="309"/>
      <c r="F11" s="309"/>
      <c r="G11" s="310"/>
      <c r="H11" s="67"/>
      <c r="I11" s="186" t="s">
        <v>118</v>
      </c>
      <c r="J11" s="76" t="s">
        <v>237</v>
      </c>
      <c r="K11" s="77"/>
      <c r="L11" s="77"/>
      <c r="M11" s="77"/>
      <c r="N11" s="77"/>
      <c r="O11" s="78"/>
    </row>
    <row r="12" spans="1:15" ht="22.5" customHeight="1" thickBot="1">
      <c r="A12" s="72" t="s">
        <v>124</v>
      </c>
      <c r="B12" s="76" t="s">
        <v>162</v>
      </c>
      <c r="C12" s="77"/>
      <c r="D12" s="77"/>
      <c r="E12" s="77"/>
      <c r="F12" s="77"/>
      <c r="G12" s="78"/>
      <c r="H12" s="67"/>
      <c r="I12" s="301" t="s">
        <v>238</v>
      </c>
      <c r="J12" s="302"/>
      <c r="K12" s="302"/>
      <c r="L12" s="302"/>
      <c r="M12" s="302"/>
      <c r="N12" s="302"/>
      <c r="O12" s="303"/>
    </row>
    <row r="13" spans="1:15" ht="22.5" customHeight="1" thickBot="1">
      <c r="A13" s="72" t="s">
        <v>125</v>
      </c>
      <c r="B13" s="308" t="s">
        <v>222</v>
      </c>
      <c r="C13" s="309"/>
      <c r="D13" s="309"/>
      <c r="E13" s="309"/>
      <c r="F13" s="309"/>
      <c r="G13" s="310"/>
      <c r="H13" s="67"/>
      <c r="I13" s="186" t="s">
        <v>118</v>
      </c>
      <c r="J13" s="89" t="s">
        <v>239</v>
      </c>
      <c r="K13" s="90"/>
      <c r="L13" s="90"/>
      <c r="M13" s="90"/>
      <c r="N13" s="90"/>
      <c r="O13" s="91"/>
    </row>
    <row r="14" spans="1:15" ht="22.5" customHeight="1" thickBot="1">
      <c r="A14" s="301" t="s">
        <v>126</v>
      </c>
      <c r="B14" s="302"/>
      <c r="C14" s="302"/>
      <c r="D14" s="302"/>
      <c r="E14" s="302"/>
      <c r="F14" s="302"/>
      <c r="G14" s="303"/>
      <c r="H14" s="67"/>
      <c r="I14" s="301" t="s">
        <v>131</v>
      </c>
      <c r="J14" s="302"/>
      <c r="K14" s="302"/>
      <c r="L14" s="302"/>
      <c r="M14" s="302"/>
      <c r="N14" s="302"/>
      <c r="O14" s="303"/>
    </row>
    <row r="15" spans="1:15" ht="30" customHeight="1">
      <c r="A15" s="72" t="s">
        <v>118</v>
      </c>
      <c r="B15" s="315" t="s">
        <v>225</v>
      </c>
      <c r="C15" s="309"/>
      <c r="D15" s="309"/>
      <c r="E15" s="309"/>
      <c r="F15" s="309"/>
      <c r="G15" s="310"/>
      <c r="H15" s="67"/>
      <c r="I15" s="71" t="s">
        <v>118</v>
      </c>
      <c r="J15" s="89" t="s">
        <v>127</v>
      </c>
      <c r="K15" s="90"/>
      <c r="L15" s="90"/>
      <c r="M15" s="90"/>
      <c r="N15" s="90"/>
      <c r="O15" s="91"/>
    </row>
    <row r="16" spans="1:15" ht="20.25" customHeight="1">
      <c r="A16" s="72" t="s">
        <v>119</v>
      </c>
      <c r="B16" s="315" t="s">
        <v>226</v>
      </c>
      <c r="C16" s="309"/>
      <c r="D16" s="309"/>
      <c r="E16" s="309"/>
      <c r="F16" s="309"/>
      <c r="G16" s="310"/>
      <c r="H16" s="67"/>
      <c r="I16" s="83" t="s">
        <v>119</v>
      </c>
      <c r="J16" s="315" t="s">
        <v>132</v>
      </c>
      <c r="K16" s="319"/>
      <c r="L16" s="319"/>
      <c r="M16" s="319"/>
      <c r="N16" s="319"/>
      <c r="O16" s="320"/>
    </row>
    <row r="17" spans="1:15" ht="21" customHeight="1" thickBot="1">
      <c r="A17" s="83" t="s">
        <v>120</v>
      </c>
      <c r="B17" s="315" t="s">
        <v>227</v>
      </c>
      <c r="C17" s="309"/>
      <c r="D17" s="309"/>
      <c r="E17" s="309"/>
      <c r="F17" s="309"/>
      <c r="G17" s="310"/>
      <c r="H17" s="67"/>
      <c r="I17" s="72" t="s">
        <v>120</v>
      </c>
      <c r="J17" s="76" t="s">
        <v>199</v>
      </c>
      <c r="K17" s="77"/>
      <c r="L17" s="77"/>
      <c r="M17" s="77"/>
      <c r="N17" s="77"/>
      <c r="O17" s="78"/>
    </row>
    <row r="18" spans="1:15" ht="22.5" customHeight="1" thickBot="1">
      <c r="A18" s="93" t="s">
        <v>121</v>
      </c>
      <c r="B18" s="315" t="s">
        <v>228</v>
      </c>
      <c r="C18" s="309"/>
      <c r="D18" s="309"/>
      <c r="E18" s="309"/>
      <c r="F18" s="309"/>
      <c r="G18" s="310"/>
      <c r="H18" s="67"/>
      <c r="I18" s="301" t="s">
        <v>133</v>
      </c>
      <c r="J18" s="302"/>
      <c r="K18" s="302"/>
      <c r="L18" s="302"/>
      <c r="M18" s="302"/>
      <c r="N18" s="302"/>
      <c r="O18" s="303"/>
    </row>
    <row r="19" spans="1:15" ht="30" customHeight="1">
      <c r="A19" s="72" t="s">
        <v>122</v>
      </c>
      <c r="B19" s="314" t="s">
        <v>229</v>
      </c>
      <c r="C19" s="312"/>
      <c r="D19" s="312"/>
      <c r="E19" s="312"/>
      <c r="F19" s="312"/>
      <c r="G19" s="313"/>
      <c r="H19" s="67"/>
      <c r="I19" s="79" t="s">
        <v>118</v>
      </c>
      <c r="J19" s="80" t="s">
        <v>134</v>
      </c>
      <c r="K19" s="81"/>
      <c r="L19" s="81"/>
      <c r="M19" s="81"/>
      <c r="N19" s="81"/>
      <c r="O19" s="82"/>
    </row>
    <row r="20" spans="1:15" ht="22.5" customHeight="1" thickBot="1">
      <c r="A20" s="71" t="s">
        <v>123</v>
      </c>
      <c r="B20" s="314" t="s">
        <v>230</v>
      </c>
      <c r="C20" s="312"/>
      <c r="D20" s="312"/>
      <c r="E20" s="312"/>
      <c r="F20" s="312"/>
      <c r="G20" s="313"/>
      <c r="H20" s="67"/>
      <c r="I20" s="92" t="s">
        <v>119</v>
      </c>
      <c r="J20" s="97" t="s">
        <v>135</v>
      </c>
      <c r="K20" s="178"/>
      <c r="L20" s="178"/>
      <c r="M20" s="178"/>
      <c r="N20" s="178"/>
      <c r="O20" s="179"/>
    </row>
    <row r="21" spans="1:8" ht="22.5" customHeight="1">
      <c r="A21" s="72" t="s">
        <v>124</v>
      </c>
      <c r="B21" s="311" t="s">
        <v>231</v>
      </c>
      <c r="C21" s="312"/>
      <c r="D21" s="312"/>
      <c r="E21" s="312"/>
      <c r="F21" s="312"/>
      <c r="G21" s="313"/>
      <c r="H21" s="67"/>
    </row>
  </sheetData>
  <sheetProtection/>
  <mergeCells count="26">
    <mergeCell ref="I14:O14"/>
    <mergeCell ref="I18:O18"/>
    <mergeCell ref="J16:O16"/>
    <mergeCell ref="B18:G18"/>
    <mergeCell ref="B13:G13"/>
    <mergeCell ref="B8:G8"/>
    <mergeCell ref="B17:G17"/>
    <mergeCell ref="B11:G11"/>
    <mergeCell ref="B9:G9"/>
    <mergeCell ref="B21:G21"/>
    <mergeCell ref="B19:G19"/>
    <mergeCell ref="B10:G10"/>
    <mergeCell ref="B20:G20"/>
    <mergeCell ref="B16:G16"/>
    <mergeCell ref="J4:O4"/>
    <mergeCell ref="A14:G14"/>
    <mergeCell ref="I10:O10"/>
    <mergeCell ref="B15:G15"/>
    <mergeCell ref="I12:O12"/>
    <mergeCell ref="I7:O7"/>
    <mergeCell ref="B1:O1"/>
    <mergeCell ref="B2:O2"/>
    <mergeCell ref="B4:G4"/>
    <mergeCell ref="A5:G5"/>
    <mergeCell ref="B6:G6"/>
    <mergeCell ref="I5:O5"/>
  </mergeCells>
  <printOptions/>
  <pageMargins left="0.5905511811023623" right="0.3937007874015748" top="0.5905511811023623" bottom="0.3937007874015748" header="0.5118110236220472" footer="0.3937007874015748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NMR</dc:creator>
  <cp:keywords/>
  <dc:description/>
  <cp:lastModifiedBy>123</cp:lastModifiedBy>
  <cp:lastPrinted>2018-05-07T13:18:40Z</cp:lastPrinted>
  <dcterms:created xsi:type="dcterms:W3CDTF">2001-03-16T08:00:32Z</dcterms:created>
  <dcterms:modified xsi:type="dcterms:W3CDTF">2018-05-07T13:18:55Z</dcterms:modified>
  <cp:category/>
  <cp:version/>
  <cp:contentType/>
  <cp:contentStatus/>
</cp:coreProperties>
</file>