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титул" sheetId="1" r:id="rId1"/>
    <sheet name="общий" sheetId="2" r:id="rId2"/>
    <sheet name="общеобраз" sheetId="3" r:id="rId3"/>
    <sheet name="общепроф" sheetId="4" r:id="rId4"/>
    <sheet name="проф " sheetId="5" r:id="rId5"/>
    <sheet name="доп. литература" sheetId="6" r:id="rId6"/>
    <sheet name="электрон" sheetId="7" r:id="rId7"/>
    <sheet name="Заключение" sheetId="8" r:id="rId8"/>
  </sheets>
  <definedNames>
    <definedName name="_xlnm.Print_Area" localSheetId="5">'доп. литература'!$A$1:$G$48</definedName>
    <definedName name="_xlnm.Print_Area" localSheetId="2">'общеобраз'!$A$1:$K$176</definedName>
    <definedName name="_xlnm.Print_Area" localSheetId="3">'общепроф'!$A$1:$K$56</definedName>
    <definedName name="_xlnm.Print_Area" localSheetId="4">'проф '!$A$1:$K$10</definedName>
    <definedName name="_xlnm.Print_Area" localSheetId="6">'электрон'!$A$1:$H$86</definedName>
  </definedNames>
  <calcPr fullCalcOnLoad="1"/>
</workbook>
</file>

<file path=xl/sharedStrings.xml><?xml version="1.0" encoding="utf-8"?>
<sst xmlns="http://schemas.openxmlformats.org/spreadsheetml/2006/main" count="471" uniqueCount="398">
  <si>
    <t>Семин В.П. История : учебн. пособие для спо / В.П. Семин, Ю.Н. Арзамаскин. - Москва : КноРус, 2015</t>
  </si>
  <si>
    <t>Колесников С.И. Общая биология : учебн. пособие для спо / С.И. Колесников. - 5-е изд., стереотип. - Москва : КноРус, 2015</t>
  </si>
  <si>
    <t>Сычев А.А. Обществознание : учебн. пособие для спо / А.А. Сычев. - 3-е изд., перераб. - Москва : КноРус, 2016</t>
  </si>
  <si>
    <t>Носова С.С. Основы экономики : учебник для спо / С.С. Носова. - 8-е изд., стереотип. - Москва : КноРус, 2015</t>
  </si>
  <si>
    <t>Основы права : учебн. пособие для ссузов / под ред. М.Б. Смоленского. - Москва : КноРус, 2016.</t>
  </si>
  <si>
    <t>Агабекян И.П. Английский язык : учебник для спо / И.П. Агабекян. - 26-е изд., стереотип. - Ростов-на-Дону : Феникс, 2015</t>
  </si>
  <si>
    <t>Камянова Т.Г. Deutch. Практический курс немецкого языка : учебник / Т.Г. Камянова. - 9-е изд., исправ. и доп. - Москва : Дом Славянской книги, 2015</t>
  </si>
  <si>
    <t>Кравченко А.П.  Немецкий язык для колледжей : учебн. пособие для спо / А.П. Кравченко. - 3-е изд. - Ростов-на-Дону : Феникс, 2015</t>
  </si>
  <si>
    <t>Литература : практикум: учебн. пособие для нпо и спо / под ред. Г.А. Обернихиной. - 3-е изд., стереотип. - М. : Академия, 2013</t>
  </si>
  <si>
    <r>
      <t xml:space="preserve">форма обучения </t>
    </r>
    <r>
      <rPr>
        <u val="single"/>
        <sz val="14"/>
        <rFont val="Times New Roman"/>
        <family val="1"/>
      </rPr>
      <t>очная</t>
    </r>
  </si>
  <si>
    <t>Ипполитова Н.А.  Русский язык и культура речи: электронный учебник / Н.А. Ипполитова, О.Ю. Князева, М.Р. Савова. - Москва : КноРус, 2009.</t>
  </si>
  <si>
    <t>Деревянко А.П. История России : электрон. учебник / А.П. Деревянко, Н.А. Шабельникова. - Москва : КноРус, 2009</t>
  </si>
  <si>
    <t xml:space="preserve"> Правоведение : электрон.учебник / В.А. Алексеенко [и др.]. - Москва : КноРус, 2008</t>
  </si>
  <si>
    <t>Борисов Е.Ф. Экономика : электронный учебник / Е.Ф. Борисов. - Москва : КноРус, 2009</t>
  </si>
  <si>
    <t>Сергеев И.В. Экономика организаций (предприятий): учебник / И.В. Сергеев, И.И. Веретенникова. - Москва : КноРус, 2009</t>
  </si>
  <si>
    <t>Габриелян О.С.  Химия : учебник / О.С. Габриелян, Г.Г. Лысова. - 6-е изд., стереотип. - М. : Дрофа, 2006</t>
  </si>
  <si>
    <t>Габриелян О.С.  Химия : учебник для спо / О.С. Габриелян, И.Г. Остроумов. - 11-е изд., стереотип. - М. : Академия, 2013</t>
  </si>
  <si>
    <t>Хомченко И.Г.  Общая химия : учебник / И.Г. Хомченко. - 2-е изд., исправ. и доп. - М. : Новая волна, 2008</t>
  </si>
  <si>
    <t>Хомченко И.Г. Общая химия : учебник / И.Г. Хомченко. - М. : Новая волна, 2002</t>
  </si>
  <si>
    <t>Хомченко И.Г.  Общая химия : учебник / И.Г. Хомченко. - М. : Химия, 1987</t>
  </si>
  <si>
    <t>Хомченко И.Г. Общая химия. Сборник задач и упражнений: учебное пособие/ И.Г. Хомченко. - М.: Новая волна, 2003</t>
  </si>
  <si>
    <t>Хомченко И.Г. Общая химия. Сборник задач и упражнений : учебное пособие / И.Г. Хомченко. - М. : Высшая школа, 1989</t>
  </si>
  <si>
    <t>Мамонтов С.Г. Биология : учебное пособие / С.Г. Мамонтов. - 4-е изд., дораб. - М. : Дрофа, 2001</t>
  </si>
  <si>
    <t>Каменский А.А. Биология. Общая биология : учебник / А.А. Каменский, Е.А. Криксунов, В.В. Пасечник. - 6-е изд., стереотип. - М. : Дрофа, 2010</t>
  </si>
  <si>
    <t>Биология. Общая биология. Профильный уровень: учебник для 10 кл./ под ред. В.Б. Захарова. - 3-е изд., исправ. - М. : Дрофа, 2007</t>
  </si>
  <si>
    <t>Биология. Общая биология. Профильный уровень: учебник для 11 кл. / под ред. В.Б. Захарова. - 4-е изд., стереотип. - М. : Дрофа, 2008.</t>
  </si>
  <si>
    <t>Константинов В.М. Общая биология : учебник для спо / В.М. Константинов, А.Г. Резанов, Е.О. Фадеева. - 11-е изд., стереотип. - М. : Академия, 2013</t>
  </si>
  <si>
    <t>Константинов В.М.  Общая биология : учебник / В.М. Константинов, А.Г. Резанов, Е.О. Фадеева. - М. : Академия, 2003</t>
  </si>
  <si>
    <t>Захаров В.Б. Биология. Общие закономерности : учебник / В.Б. Захаров, С.Г. Мамонтов, В.И. Сивоглазов. - М. : Школа-Пресс, 1996</t>
  </si>
  <si>
    <t>Захаров В.Б. Общая биология. 10-11 класс : учебник / В.Б. Захаров, С.Г. Мамонтов, Н.И. Сонин. - 7-е изд., стереотип. - М. : Дрофа, 2004</t>
  </si>
  <si>
    <t>Мамонтов С.Г.  Общая биология : учебник / С.Г. Мамонтов, В.Б. Захаров. - 6-е изд., стереотип. - М. : Высшая школа, 2004</t>
  </si>
  <si>
    <t>Касьянов В.В.  Обществознание: учебное пособие для ссузов/ В.В. Касьянов. - 3-е изд. - Ростов н/Д : Феникс, 2006</t>
  </si>
  <si>
    <t>Важенин А.Г. Обществознание : учебн. пособие для спо / А.Г. Важенин. - 6-е изд., стереотип. - М. : Академия, 2009</t>
  </si>
  <si>
    <t>Основы права : учебник / под ред. С.Я. Казанцева. - М. : Академия, 2009</t>
  </si>
  <si>
    <t>Экономика организации</t>
  </si>
  <si>
    <t>Основы материаловедения</t>
  </si>
  <si>
    <t>Основы художественного проектирования одежды</t>
  </si>
  <si>
    <t>Оборудование</t>
  </si>
  <si>
    <t>МДК.01.01 Технология пошива швейных изделий по индивидуальным заказам</t>
  </si>
  <si>
    <t>МДК.02.01 Устранение дефектов с учётом свойств тканей</t>
  </si>
  <si>
    <t>МДК.03.01 Технология ремонта и обновления швейных изделий</t>
  </si>
  <si>
    <t>Основы деловой культуры</t>
  </si>
  <si>
    <t>Основы конструирования и моделирования одежды</t>
  </si>
  <si>
    <t>Обществознание (вкл. экономику и право)</t>
  </si>
  <si>
    <t>Маринченко А.В. Безопасность жизнедеятельности : учебн. пособие для вузов / А.В. Маринченко. - 3-е изд., доп. и перераб. - М.: Дашков и К, 2010</t>
  </si>
  <si>
    <t>Литература : учебник для нпо и спо /; под ред. Г.А. Обернихиной. - 12-е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</si>
  <si>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1 : учебник для нпо и спо / В.В. Артемов, Ю.Н. Лубченков. - 6-е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</si>
  <si>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2 : учебник для нпо и спо / В.В. Артемов, Ю.Н. Лубченков. - 6-е изд., стереотип. - М.: Академия, 2013</t>
  </si>
  <si>
    <t>Важенин А.Г. Обществознание : учебн. пособие для спо / А.Г. Важенин. - 12-е изд., стереотип. - М. : Академия, 2013</t>
  </si>
  <si>
    <t>Антонова Е.С.  Русский язык : учебник для нпо и спо / Е.С. Антонова, Т.М. Воителева. - 4-е изд., стереотип. - М. : Академия, 2013</t>
  </si>
  <si>
    <t>Безопасность жизнедеятельности : учебник для спо /  под ред. С.В. Белова. - 5-е изд., исправ. и доп. - М. : Высшая школа, 2006</t>
  </si>
  <si>
    <t>Русак О.Н. Безопасность жизнедеятельности : учебн. пособие для вузов / О.Н. Русак, К.Р. Малаян, Н.Г. Занько. - 4-е изд., стереотип. - СПб.: Лань, 2001</t>
  </si>
  <si>
    <t>Безопасность жизнедеятельности : учебн. пособие для спо / А.Т. Смирнов [и др.]. - М. : Дрофа, 2005</t>
  </si>
  <si>
    <t>Бондин В.И. Безопасность жизнедеятельности : учебн. пособие для ссузов / В.И. Бондин, Ю.Г. Семехин. - М. : ИНФРА-М: Академцентр, 2010</t>
  </si>
  <si>
    <t>а) энциклопедии, энциклопедические словари (по профилю поготовки кадров)</t>
  </si>
  <si>
    <t>б) отраслевые словари и справочники (по профилю подготовки кадров)</t>
  </si>
  <si>
    <t>Уровень, ступень образования,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 с учебным планом</t>
  </si>
  <si>
    <t>Наименование и краткая характеристика библиотечно-информационных ресурсов и средств обеспечения образовательного процесса, в  том числе электронных образовательных ресурсов (электронных изданий и информационных баз данных)</t>
  </si>
  <si>
    <t>Как сделать идеальную фигуру: справочник. - 2000г.  (CD)</t>
  </si>
  <si>
    <t>Физическая культура (лекции ДО)</t>
  </si>
  <si>
    <t>Bundestag magazin. – М, 1998 (CD)</t>
  </si>
  <si>
    <t>Deutsch Gold: Курс немецкого языка. – М., 2003 (CD)</t>
  </si>
  <si>
    <t>Deutsch Platinum De Luxe. – М., 1998 (CD)</t>
  </si>
  <si>
    <t>English Gold: Курс английского языка + немецкий словарь. (CD) – М., 2001</t>
  </si>
  <si>
    <t>Learn to speak english, учимся говорить по-английски . 1995г.  (CD)</t>
  </si>
  <si>
    <t>Microsoft Encarta, encyclopedia. – М., 1996г. (CD)</t>
  </si>
  <si>
    <t>Test Of English as Foreign Language (TOEFL)  (CD)</t>
  </si>
  <si>
    <t>Von Aachen bis Zwickau. – М., 1999 (CD)</t>
  </si>
  <si>
    <t>Немецкий язык за 2 недели. – М., 2006г.  (CD)</t>
  </si>
  <si>
    <t>Немецкий язык: лингафонный курс. – М., 2001 (CD)</t>
  </si>
  <si>
    <t>Немецкий: полный курс. – М., 2003 (CD)</t>
  </si>
  <si>
    <t>ПРОФЕССОР ХИГГИНС, Английский без акцента! М., 1997г.  (CD)</t>
  </si>
  <si>
    <t>Скоростное изучение немецкого языка: Экспресс-метод Илоны Давыдовой. – М., 2003 (CD)</t>
  </si>
  <si>
    <t>Словари POLYGLOSSUM Deutsch-Russisch-Deutsch (около 800000 терминов). – М., 1996 (CD)</t>
  </si>
  <si>
    <t>Учите немецкий. – М., 1999 (CD)</t>
  </si>
  <si>
    <t>Alles gute! Часть 1 (немецкий язык). - М., 1990г. (ВК)</t>
  </si>
  <si>
    <t>Бишаева А.А. Физическая культура : учебник для нпо и спо / А.А. Бишаева. - 6-е изд., стереотип. - М. : Академия, 2013</t>
  </si>
  <si>
    <t>Ястребов Г.С. Безопасность жизнедеятельности и медицина катастроф : учебн. пособие для спо / Г.С. Ястребов. - 9-е изд. - Ростов-на-Дону : Феникс, 2014</t>
  </si>
  <si>
    <t>Геометрия. 10-11 класс : учебник / Л.С. Атанасян [и др.]. - 15-е изд., доп. - М. : Просвещение, 2006</t>
  </si>
  <si>
    <t>Геометрия. Часть 2 : учебник / под ред. Г.Н. Яковлева. - 2-е изд., перераб. - М. : Наука, 1982</t>
  </si>
  <si>
    <t>Общеобразовательные дисциплины</t>
  </si>
  <si>
    <t>Общепрофессиональный цикл</t>
  </si>
  <si>
    <t>Основы безопасности жизнедеятельности</t>
  </si>
  <si>
    <t xml:space="preserve">Безопасность жизнедеятельности </t>
  </si>
  <si>
    <t>Профессиональные дисуиплины</t>
  </si>
  <si>
    <t xml:space="preserve">Литература </t>
  </si>
  <si>
    <t>Доля изданий, изданных за последние 5 лет, от общего количества экземпляров</t>
  </si>
  <si>
    <t>Гриф</t>
  </si>
  <si>
    <t>Требования ФГОС</t>
  </si>
  <si>
    <t>Коэффициент книгообеспеченности</t>
  </si>
  <si>
    <t>Решетников Н.В. Физическая культура: учебн. пособие/ Ю.Л. Кислицын, Ю.Л. Кислицын. - М.: Академия, 1998.</t>
  </si>
  <si>
    <t>Безопасность жизнедеятельности : учебник для вузов / под ред. Э.А. Арустамова. - М. : Дашков и К, 2000.</t>
  </si>
  <si>
    <t>Безопасность жизнедеятельности : учебник для вузов /под ред. Л.А. Михайлова. - 2-е изд. - М. [и др.]: Питер, 2008</t>
  </si>
  <si>
    <t>Заключение по специальности</t>
  </si>
  <si>
    <t>Дисциплина</t>
  </si>
  <si>
    <t>Всего</t>
  </si>
  <si>
    <t>%</t>
  </si>
  <si>
    <t>Коэфф. кн/об.</t>
  </si>
  <si>
    <t>ИТОГО</t>
  </si>
  <si>
    <t>Кравченко А.П. Немецкий язык : учебн. пособие для вузов / А.П. Кравченко. - Ростов н/Д.; М. : Феникс: Зевс, 1997</t>
  </si>
  <si>
    <t>Завьялова В.М.  Практический курс немецкого языка (для начинающих) / В.М. Завьялова, Л.В. Ильина. - М. : ЧеРо, 1999</t>
  </si>
  <si>
    <t>Ивлиева И.В.  Французский язык : учеб. пособие для спо / И.В. Ивлиева, К.Н. Подрезова. - Ростов н/Д : Феникс, 2004</t>
  </si>
  <si>
    <t>Золотницкая С.П.  Учебник французского языка : учебник для ссузов / С.П. Золотницкая. - 3-е изд., исправ. и доп. - М. : Высшая школа, 1985</t>
  </si>
  <si>
    <t>Дергунова М.Г.  Учебник французского языка : учебник для ссузов / М.Г. Дергунова, А.В. Перепелица, А.И. Шиловцева. - 5-е изд., исправ. и перераб. - М. : Высшая школа, 1988</t>
  </si>
  <si>
    <t>Безопасность жизнедеятельности : учебник для вузов / Э.А. Арустамов [и др.];  под ред. Э.А. Арустамова. - М. : Дашков и К, 2000.</t>
  </si>
  <si>
    <t>Хван Т.А. Безопасность жизнедеятельности : учебн. пособие для вузов / Т.А. Хван, П.А. Хван. - Ростов н/Д.: Феникс, 2001</t>
  </si>
  <si>
    <t>Безопасность жизнедеятельности : учебник для спо /под ред. С.В. Белова. - М. : Высшая школа, 2000</t>
  </si>
  <si>
    <t>Агабекян И.П. Английский язык : учебник для спо / И.П. Агабекян. - 24-е изд., стереотип. - Ростов-на-Дону : Феникс, 2014</t>
  </si>
  <si>
    <t>Alles gute!  Часть 2 (немецкий язык). – М., 1990г (ВК)</t>
  </si>
  <si>
    <t>Die weiBen Nachte in St' Peterburg (немецкий язык). - М., 1999г. (ВК)</t>
  </si>
  <si>
    <t>Eine Entdeckung von Moskau (немецкий язык). – М., 1999 (ВК)</t>
  </si>
  <si>
    <t>English through the BEATLES. Ч. 1 (английский язык). – М., 1996г. (ВК)</t>
  </si>
  <si>
    <t>English through the BEATLES. Ч. 2 (английский язык). – М., 1996г. (ВК)</t>
  </si>
  <si>
    <t>Ghost (английский язык). – М., 2000 (ВК)</t>
  </si>
  <si>
    <t>Hagen. Ein Stadtportrat (немецкий язык). – М., 1998г.  (ВК)</t>
  </si>
  <si>
    <t xml:space="preserve">Hello, English! (английский язык). – М., 1998г. (ВК) </t>
  </si>
  <si>
    <t>Muzzy (английский язык). – М., 1996  (ВК)</t>
  </si>
  <si>
    <t>New York (немецкий язык). – М., 1996г. (ВК)</t>
  </si>
  <si>
    <t xml:space="preserve">Paris (немецкий язык). – М., 1995 (ВК) </t>
  </si>
  <si>
    <t xml:space="preserve">Postcards from London: Открытки из Лондона (английский язык). – М., 1999 (ВК) </t>
  </si>
  <si>
    <t>Игровые сюжеты для начального обучения: Школьная видеоэнциклопедия (французский язык). – М., 1998 (ВК)</t>
  </si>
  <si>
    <t>Хаген (немецкий язык). – М., 1999 (ВК)</t>
  </si>
  <si>
    <t>Оказание первой медицинской помощи на производстве: [Приёмы первой медицинской помощи, используемые в различных ситуациях].- М., 2000 (ВК)</t>
  </si>
  <si>
    <t>Чрезвычайные ситуации. – М., 1999. (ВК)</t>
  </si>
  <si>
    <t>Русский язык</t>
  </si>
  <si>
    <t>Литература</t>
  </si>
  <si>
    <t>Иностранный язык</t>
  </si>
  <si>
    <t>ОБЖ</t>
  </si>
  <si>
    <t>Математика</t>
  </si>
  <si>
    <t>Информатика и ИКТ</t>
  </si>
  <si>
    <t>Богомолов Н.В. Математика : учебник / Н.В. Богомолов, П.И. Самойленко. - М. : Дрофа, 2005</t>
  </si>
  <si>
    <t>Пехлецкий И.Д. Математика : учебник / И.Д. Пехлецкий. - 2-е изд., стереотип. - М. : Академия, 2002.</t>
  </si>
  <si>
    <t>Валуце И.И. Математика для техникумов : учебн. пособие / И.И. Валуце, Г.Д. Дилигул. - 2-е изд., перераб. и доп. - М. : Наука, 1989</t>
  </si>
  <si>
    <t>Валуце И.И. Математика для техникумов : учебн. пособие / И.И. Валуце, Г.Д. Дилигул. - М. : Наука, 1980.</t>
  </si>
  <si>
    <t>Алгебра и начала анализа. Ч.1: учебник / под ред. Г.Н. Яковлева. - 3-е изд.,перераб. - М. : Наука, 1987</t>
  </si>
  <si>
    <t>Алгебра и начала анализа. Ч.2 : учебник / под ред. Г.Н. Яковлева. - 3-е изд.,перераб. - М. : Наука, 1988</t>
  </si>
  <si>
    <t>Основы права : учебник для спо / под ред. С.Я. Казанцева. - 5-е изд., стереотип. - М. : Академия, 2013</t>
  </si>
  <si>
    <t>Геометрия. Часть 1: учебник / под ред. Г.Н. Яковлева. - М. : Наука, 1978.</t>
  </si>
  <si>
    <t>Сергеева И.И. Информатика : учебник для спо / И.И. Сергеева, А.А. Музалевская, Н.В. Тарасова. - М. : ФОРУМ: ИНФРА-М, 2008</t>
  </si>
  <si>
    <t>Ляхович В.Ф. Основы информатики : учебн. пособие для спо / В.Ф. Ляхович, С.О. Крамаров. - 4-е изд. - Ростов н/Д : Феникс, 2004</t>
  </si>
  <si>
    <t>Колмыкова Е.А.  Информатика : учебн. пособие для спо / Е.А. Колмыкова, И.А. Кумскова. - 6-е изд., стереотип. - М. : Академия, 2009</t>
  </si>
  <si>
    <t>Общепрофессиональные дисциплины</t>
  </si>
  <si>
    <t>Профессиональные модули</t>
  </si>
  <si>
    <t>Физическая культура : учеб.пособие / Н.В. Решетников [и др.]. - 5-е изд., исправл. и доп. - М. : Академия, 2006</t>
  </si>
  <si>
    <t>Коробейников Н.К. Физическое воспитание : учебное пособие / Н.К. Коробейников, А.А. Михеев, И.Г. Николенко. - М. : Высшая школа, 1984</t>
  </si>
  <si>
    <t>Бароненко В.А. Здоровье и физическая культура студента : учебн. пособие / В.А. Бароненко, Л.А. Рапопорт. - М. : Альфа-М, 2003</t>
  </si>
  <si>
    <t>Гольцова Н.Г. Русский язык: учебник / Н.Г. Гольцова, И.В. Шамшин, М.А. Мищерина. - 8-е изд. - М. : Русское слово, 2011</t>
  </si>
  <si>
    <t>Власенков А.И. Русский язык. Грамматика. Текст.Стили речи. : учебник / А.И. Власенков, Л.М. Рыбченкова. - 13-е изд. - М. : Просвещение, 2007</t>
  </si>
  <si>
    <t>Басова Н.В. Немецкий язык для колледжей : учебник для спо / Н.В. Басова, Т.Г. Коноплева. - 11-е изд. - Ростов н/Д : Феникс, 2007</t>
  </si>
  <si>
    <t>История России XX век. 1997 г. (CD)</t>
  </si>
  <si>
    <t>Энциклопедия истории России (862-1917). (CD)</t>
  </si>
  <si>
    <t>Россия XX век. Взгляд на власть. 1999 г. (ВК)</t>
  </si>
  <si>
    <t>История мира: энциклопедия. (CD)</t>
  </si>
  <si>
    <t>Репетитор по истории Кирилла и Мефодия. (CD)</t>
  </si>
  <si>
    <t>Трудовой кодекс Российской Федерации. - М. : ОМЕГА-Л, 2009</t>
  </si>
  <si>
    <t>Гражданский процессуальный кодекс Российской Федерации. - М. : ГроссМедиа, 2009</t>
  </si>
  <si>
    <t>Кашанина Т.В. Основы российского права : учебник для вузов / Т.В. Кашанина, А.В. Кашанин. - 2-е изд., измен. и доп. - М. : НОРМА: ИНФРА-М, 2000</t>
  </si>
  <si>
    <t>Русский язык и культура речи (ДО)</t>
  </si>
  <si>
    <t>Толковый словарь Владимира Даля. М. 1997г. -  CD</t>
  </si>
  <si>
    <t>Сдаем Единый экзамен – 2002г. -  CD</t>
  </si>
  <si>
    <t>Сборник нормативных актов по административному праву. Часть I / сост. А.П. Коренев, Д.В. Уткин. - М. : Щит-М, 1998</t>
  </si>
  <si>
    <t>Основы законодательства Российской Федерации о нотариате : федер. закон от 11.02.1993 № 4462-1. - М. : ОМЕГА-Л, 2008</t>
  </si>
  <si>
    <t xml:space="preserve"> О гражданстве Российской Федерации : Федеральный Закон № 62-ФЗ. - М. : Проспект, 2002</t>
  </si>
  <si>
    <t>массовые центральные и местные общественно-политические издания</t>
  </si>
  <si>
    <t>отраслевые периодические издания по каждому профилю подготовки кадров</t>
  </si>
  <si>
    <t>Справочно-библиографическая литература:</t>
  </si>
  <si>
    <t>Раздел 2. Обеспечение образовательного процесса учебной и учебно-методической литературой</t>
  </si>
  <si>
    <t>Количество 
наимен.</t>
  </si>
  <si>
    <t>Количество учебников за 5 лет</t>
  </si>
  <si>
    <t>Физическая культура студента: учебник для вузов/ под ред. В.И. Ильина. - М., 2003</t>
  </si>
  <si>
    <t>Алгебра и начала анализа. 10-11 класс / Ш.А. Алимов [и др.]. - 15-е изд. - М. : Просвещение, 2007</t>
  </si>
  <si>
    <t>Алгебра и начала анализа : учебник / под ред. А.Н. Колмогорова. - 14-е изд. - М. : Просвещение, 2004</t>
  </si>
  <si>
    <t>Русская литература ХХ века.  Ч.1: учебник / под ред. В.П. Журавлева. - 12-е изд. - М. : Просвещение, 2007</t>
  </si>
  <si>
    <t>БРОКГАУЗЪ И ЕФРОНЪ - энциклопедический словарь в 86 томах с иллюстра-циями. - М. 2003г. -  CD</t>
  </si>
  <si>
    <t>Русский язык без шпаргалок: репетитор. - 1999г. – видеокурс (ВК)</t>
  </si>
  <si>
    <t>специальность</t>
  </si>
  <si>
    <t xml:space="preserve">количество студентов </t>
  </si>
  <si>
    <t>курс</t>
  </si>
  <si>
    <t>Год 
издания</t>
  </si>
  <si>
    <t>Раздел 1. Наличие учебной и учебно-методической литературы</t>
  </si>
  <si>
    <t>№ п/п</t>
  </si>
  <si>
    <t>Безопасность жизнедеятельности</t>
  </si>
  <si>
    <t>Профессиональный цикл</t>
  </si>
  <si>
    <t>История</t>
  </si>
  <si>
    <t>Физическая культура</t>
  </si>
  <si>
    <t>Всего по специальности</t>
  </si>
  <si>
    <t>Уровень,ступень образования, вид образовательной программы (основная/дополнительная), направление подготовки, специальность, профессия</t>
  </si>
  <si>
    <t>Объем фонда учебной и учебно-методической литературы</t>
  </si>
  <si>
    <t>количество 
наименований</t>
  </si>
  <si>
    <t>количество 
экземпляров</t>
  </si>
  <si>
    <t>Количество экземпляров литературы на одного обучающегося</t>
  </si>
  <si>
    <t>Наименование дисциплин, входящих в заявленную образовательную программу</t>
  </si>
  <si>
    <t>Число обучающихся, воспитанников, одновременно изучающих предмет, дисциплину (модуль)</t>
  </si>
  <si>
    <t>Автор, название, место издания, издательство, год издания учебной литературы, вид и характеристика иных информационных ресурсов</t>
  </si>
  <si>
    <t>Количество экз.</t>
  </si>
  <si>
    <t>История России : учебник для вузов / Орлов А.С. [и др.]. - М. : Проспект, 2008</t>
  </si>
  <si>
    <t>Всемирная история : учебник для вузов / под ред. Г.Б. Поляка, А.Н. Марковой. - М. : ЮНИТИ-ДАНА, 2001</t>
  </si>
  <si>
    <t>Современная экономика: лекционный курс : учебное пособие / под ред. О.Ю. Мамедова. - 5-е изд. - Ростов н/Д : Феникс, 2003</t>
  </si>
  <si>
    <t>Литература : учебник для спо /  под ред. Г.А. Обернихиной. - М. : Академия, 2006</t>
  </si>
  <si>
    <t>Лебедев Ю.В.  Литература. 10 класс. Ч.1 :учебн. пособие / Ю.В. Лебедев. - 11-е изд. - М. : Просвещение, 2009</t>
  </si>
  <si>
    <t>Лебедев Ю.В. Литература. 10 класс. Ч.1: учебн. пособие / Ю.В. Лебедев. - М. : Просвещение, 1992</t>
  </si>
  <si>
    <t>Лебедев Ю.В. Литература. 10 класс. Ч.1:учебн. пособие / Ю.В. Лебедев. - М. : Просвещение, 2002</t>
  </si>
  <si>
    <t>Лебедев Ю.В. Литература. 10 класс. Ч.2 :учебн. пособие / Ю.В. Лебедев. - 2-е изд. - М. : Просвещение, 1994</t>
  </si>
  <si>
    <t>Лебедев Ю.В. Литература. 10 класс. Ч.2 :учебн. пособие / Ю.В. Лебедев. - М. : Просвещение, 1992</t>
  </si>
  <si>
    <t>Хрестоматия по литературе. Ч.1 / ред.-сост. Л.В. Назаренко. - Ростов н/Д : Изд-во Ростовского ун-та, 1994</t>
  </si>
  <si>
    <t>Русская литература XIХ века. 10 кл. Ч.2 : хрестоматия худож. произведений / сост. В.П. Журавлев. - 6-е изд., доработ. - М. : Просвещение, 2001</t>
  </si>
  <si>
    <t>Русская литература XX века.  Ч.1 : учебник / под ред. В.П. Журавлевой. - 9-е изд. - М. : Просвещение, 2004</t>
  </si>
  <si>
    <t>Русская литература XX века. Часть 2 : учебник / под ред. В.П. Журавлевой. - 11-е изд. - М. : Просвещение, 2006</t>
  </si>
  <si>
    <t>Русская литература ХХ века. Ч.2: учебник / под ред. В.В. Агеносова. - 6-е изд.,стереотип. - М. : Дрофа, 2001</t>
  </si>
  <si>
    <t>Русская литература ХХ века. Ч.1 : хрестоматия / сост.: А.В. Баранников [и др.]. - М. : Просвещение, 1993</t>
  </si>
  <si>
    <t>Русская литература ХХ века. Ч.2 : хрестоматия / сост.: А.В. Баранников [и др.]. - М. : Просвещение, 1993</t>
  </si>
  <si>
    <t>Русская литература: хрестоматия историко-лит. материалов / сост. Е.И. Каплан, М.Т. Пинаев. - М. : Просвещение, 1993</t>
  </si>
  <si>
    <t>Качурин М.Г.  Русская литература: учебник / М.Г. Качурин. - 2-е изд. - М. : Просвещение, 1998</t>
  </si>
  <si>
    <t>Евсеев Ю.И. Физическая культура : учебн. пособие для вузов/ Ю.И. Евсеев. - Ростов н/Д : Феникс, 2002</t>
  </si>
  <si>
    <t>Дубровский В.И. Лечебная физическая культура (кинезотерапия) : учебник для вузов / В.И. Дубровский. - М. : ВЛАДОС, 1999</t>
  </si>
  <si>
    <t>Итого</t>
  </si>
  <si>
    <t>Информатика : учебник для экономич. спец-тей вузов / под ред. Н.В. Макаровой. - 3-е изд., перераб. - М. : Финансы и статистика, 2006</t>
  </si>
  <si>
    <t>Информатика : практикум по технологии работы на компьютере: для студентов вузов / под ред. Н.В. Макаровой. - 3-е изд., перераб. и доп. - М. : Финансы и статистика, 2003</t>
  </si>
  <si>
    <t>Могилев А.В. Информатика : учебн. пособие для вузов / А.В. Могилев, Н.И. Пак, Е.К. Хеннер. - 3-е изд., перераб. и доп. - М. : Академия, 2004</t>
  </si>
  <si>
    <t>Веретенникова Е.Г. Информатика : учебн.пособие для вузов / Е.Г. Веретенникова, С.М. Патрушина, Н.Г. Савельева. - Ростов н/Д : МарТ, 2002</t>
  </si>
  <si>
    <t>Степанов А.Н. Информатика : учеб.пособие для вузов / А.Н. Степанов. - 5-е изд. - М. [и др.] : Питер, 2007</t>
  </si>
  <si>
    <t>Информатика. Базовый курс. : учебник для вузов / под ред. С.В. Симоновича. - СПб. : Питер, 2000.</t>
  </si>
  <si>
    <t>Раздел 3. Обеспечение дополнительной литературой</t>
  </si>
  <si>
    <t xml:space="preserve">Наименование </t>
  </si>
  <si>
    <t>Количество названий</t>
  </si>
  <si>
    <t>Количество экз</t>
  </si>
  <si>
    <t xml:space="preserve">Автор, название, место издания, издательство, год издания </t>
  </si>
  <si>
    <t>Число обучающихся</t>
  </si>
  <si>
    <t>Коэффициент</t>
  </si>
  <si>
    <t>Официальные издания: сборники законодательных актов, нормативных правовых актов и кодексов Российской Федерации (отдельно изданные, продолжающиеся и периодические)</t>
  </si>
  <si>
    <t>Периодические издания:</t>
  </si>
  <si>
    <t>Обществознание : пособие / под ред. В.В. Барабанова. - СПб. : Союз, 2001</t>
  </si>
  <si>
    <t>Гаврилов М.В. Информатика и информационные технологии: учебник для вузов/ М.В. Гаврилов. - М.: Гардарики, 2007</t>
  </si>
  <si>
    <t>Количество экз., точек доступа</t>
  </si>
  <si>
    <t>Раздел 4. Обеспечение образовательного процесса иными библиотечно-информационными ресурсами и средствами обеспечения образовательного процесса</t>
  </si>
  <si>
    <t>Боревский, Л.Я. Курс математики: справочник. – М, 2000 (CD)</t>
  </si>
  <si>
    <t>Курс математики для школьников и абитуриентов: справочник. – М, 1999  (CD)</t>
  </si>
  <si>
    <t>Основы информатики.- 2001 г. (CD)</t>
  </si>
  <si>
    <t>Основы компьютерной грамотности, вып 1. (CD)</t>
  </si>
  <si>
    <t>Школьный курс информатики.- 1999г. (CD)</t>
  </si>
  <si>
    <t>Энциклопедия персонального компьютера Кирилла и Мефодия. - 1996г. (CD)</t>
  </si>
  <si>
    <t>Компьютер с нуля:  видеокурс.- 1996г. (ВК)</t>
  </si>
  <si>
    <t>Персональный компьютер для начинающих: видеокурс. Часть 2.- 1997г. (ВК)</t>
  </si>
  <si>
    <t>Безопасность жизнедеятельности (лекции ДО)</t>
  </si>
  <si>
    <t>Первая медицинская помощь: [Фильмы об оказании первой медицинской помощи при бытовых травмах: ожогах, переломах, кровотечениях, о спасении на водах]. – М., 2000 (ВК)</t>
  </si>
  <si>
    <t>Семейный кодекс Российской Федерации. - Новосибирск : Сиб.унив.изд-во, 2008</t>
  </si>
  <si>
    <t>Уголовно-исполнительный кодекс Российской Федерации. - М. : ИНФРА-М, 2002</t>
  </si>
  <si>
    <t>Уголовный кодекс Российской Федерации. - М. : Эксмо, 2008</t>
  </si>
  <si>
    <t>Уголовно-процессуальный кодекс Российской Федерации. - М. : Проспект, 2009</t>
  </si>
  <si>
    <t xml:space="preserve"> Конституция Российской Федерации : с гимном России: приянята всенародн. голосованием 12.12.1993 г. - М. : Проспект, 2009</t>
  </si>
  <si>
    <t>Жилищный кодекс Российской Федерации. - М. : ОМЕГА-ЭЛ, 2005</t>
  </si>
  <si>
    <t xml:space="preserve"> Гражданский кодекс Российской Федерации. - М. : ОМЕГА-Л, 2009</t>
  </si>
  <si>
    <t>Кодекс Российской Федерации об административных правонарушениях. - М. : ОМЕГА-Л, 2009</t>
  </si>
  <si>
    <t>Налоговый кодекс Российской Федерации. - М. : Эксмо, 2010</t>
  </si>
  <si>
    <t>Розенталь Д.Э.  Русский язык : учебн. пособие / Д.Э. Розенталь. - 6-е изд., стереотип. - М. : Дрофа, 2002</t>
  </si>
  <si>
    <t>Боровик В.С. Обществознание : учебник / В.С. Боровик, С.С. Боровик. - М. : Академия, 2006</t>
  </si>
  <si>
    <t>Носова С.С.  Основы экономики : учебник для спо / С.С. Носова. - 4-е изд., стереотип. - М. : КноРус, 2009</t>
  </si>
  <si>
    <t>Румынина В.В.  Основы права : учебник для спо / В.В. Румынина. - 3-е изд., перераб. и доп. - М. : ФОРУМ, 2009</t>
  </si>
  <si>
    <t>Безопасность жизнедеятельности : учеб.пособие для вузов / Э.А. Арустамов [и др.]. - 2-е изд., перераб. - М.: Дашков и К, 2007</t>
  </si>
  <si>
    <t>Безопасность жизнедеятельности : учебник для вузов / Л.А. Михайлов [и др.]; под ред. Л.А. Михайлова. - 2-е изд. - М. [и др.]: Питер, 2008</t>
  </si>
  <si>
    <t>Обществознание (включая экономику и право)</t>
  </si>
  <si>
    <t>Химия</t>
  </si>
  <si>
    <t>Биология</t>
  </si>
  <si>
    <t>Физика</t>
  </si>
  <si>
    <t>Дмитриева В.Ф. Физика : учебник для спо / В.Ф. Дмитриева. - 5-е изд., перераб. и доп. - М. : Академия, 2003</t>
  </si>
  <si>
    <t>Дмитриева В.Ф.  Физика : учебник для спо / В.Ф. Дмитриева. - 15-е изд., стереотип. - М. : Академия, 2011</t>
  </si>
  <si>
    <t>Жданов Л.С. Учебник по физике : учебник для спо / Л.С. Жданов. - 2-е изд., стереотип. - М. : Наука, 1978</t>
  </si>
  <si>
    <t>Жданов Л.С. Физика : учебник для СПО / Л.С. Жданов, Г.Л. Жданов. - 4-е изд., испр. - М. : Наука, 1984</t>
  </si>
  <si>
    <t>Жданов Л.С.  Физика : учебник для СПО / Л.С. Жданов, Г.Л. Жданов. - 6-е стереотип. - М. : Наука, 2006</t>
  </si>
  <si>
    <t>Мякишев Г.Я. Физика : учебник / Г.Я. Мякишев, Б.Б. Буховцев, Н.Н. Сотский. - 15-е изд. - М. : Просвещение, 2005</t>
  </si>
  <si>
    <t>Касьянов В.А. Физика: учебник / В.А. Касьянов. - 6-е изд., стереотип. - М. : Дрофа, 2004</t>
  </si>
  <si>
    <t>Сборник задач и воросов по физике : учебное пособие для СПО / под ред. Р.А. Гладковой. - 7-е изд., перераб. - М. : Наука, 1988</t>
  </si>
  <si>
    <t>Трофимова Т.И. Курс физики: учебн. пособие для инженерно-технич. спец-тей вузов / Т.И. Трофимова. - 17-е изд., стереотип. - Москва : Академия, 2008.</t>
  </si>
  <si>
    <t>Гладкова Р.А.  Сборник задач и воросов по физике : учебное пособие для СПО / Р.А. Гладкова, Н.И. Кутыловская. - М. : Высшая школа, 1986</t>
  </si>
  <si>
    <t>Ерохин Ю.М. Химия : учебник / Ю.М. Ерохин. - 4-е изд., стереотип. - М. : Академия, 2004</t>
  </si>
  <si>
    <t>Химия: учебник / О.С. Габриелян [и др.]. - 7-е изд., стереотип. - М. : Дрофа, 2006</t>
  </si>
  <si>
    <t>нет</t>
  </si>
  <si>
    <t>Burda / Бурда (2015/2)</t>
  </si>
  <si>
    <t>Сюзанна Моден / Susanna moden (2015/2)</t>
  </si>
  <si>
    <t>Модный силуэт (2015/?)</t>
  </si>
  <si>
    <t>на 01.04.15</t>
  </si>
  <si>
    <t>Аргументы и факты: газета. - 2010, 2011</t>
  </si>
  <si>
    <t>Комсомольская правда: газета. - 2010, 2014,2015</t>
  </si>
  <si>
    <t>Рабочий путь: газета. - 2010, 2011,2015</t>
  </si>
  <si>
    <t>Российская газета: газета. - 2010, 2011, 2012, 2013, 2014, 2015</t>
  </si>
  <si>
    <t>Смоленская газета: газета. - 2010, 2011, 2012, 2013,2014,2015</t>
  </si>
  <si>
    <t>Смоленские новости: газета. - 2010, 2011</t>
  </si>
  <si>
    <t>Смоленск: журнал (2015/3)</t>
  </si>
  <si>
    <t>Румынина В.В.  Основы права : учебник для спо / В.В. Румынина. - 2-е изд. - Москва : ФОРУМ: ИНФРА-М, 2008</t>
  </si>
  <si>
    <t>Смирнов И.П. Введение в современное обществознание : учебник для нпо / И.П. Смирнов. - 9-е изд., исправ. и доп. - Москва : Академия, 2008.</t>
  </si>
  <si>
    <t>Пехлецкий И.Д. Математика : учебник для спо / И.Д. Пехлецкий. - 11-е изд., перераб. и доп. - Москва : Академия, 2014</t>
  </si>
  <si>
    <r>
      <t xml:space="preserve">профиль получаемого профессионального образования: </t>
    </r>
    <r>
      <rPr>
        <b/>
        <sz val="14"/>
        <rFont val="Times New Roman"/>
        <family val="1"/>
      </rPr>
      <t>технический</t>
    </r>
  </si>
  <si>
    <t>по профессии среднего профессионального образования</t>
  </si>
  <si>
    <t>Русский язык и литература</t>
  </si>
  <si>
    <t>Математика: алгебра, начала математического анализа, геометрия</t>
  </si>
  <si>
    <t>Информатика</t>
  </si>
  <si>
    <t>География</t>
  </si>
  <si>
    <t>Экология</t>
  </si>
  <si>
    <t>Введение в профессию</t>
  </si>
  <si>
    <t>Индивидуальный проект</t>
  </si>
  <si>
    <t>История православной культуры Земли Смоленской</t>
  </si>
  <si>
    <t>Основы электротехники</t>
  </si>
  <si>
    <t>Колмыкова Е.А.   Информатика : учебн. пособие для спо / Е.А. Колмыкова, И.А. Кумскова. - 12-е изд., стереотип. - М. : Академия, 2014</t>
  </si>
  <si>
    <t>Акимова Т.А. Экология : учебник для вузов / Т.А. Акимова, В.В. Хаскин. - 2-е изд., перераб. и доп. - Москва : ЮНИТИ-ДАНА, 2002</t>
  </si>
  <si>
    <t>Бродский А.К.  Общая экология : учебник для вузов / А.К. Бродский. - 2-е изд., стереотип. - Москва : Академия, 2007</t>
  </si>
  <si>
    <t>Валова (Копылова) В.Д. Экология : учебник для вузов / В.Д. Валова (Копылова). - 2-е изд., перераб. и доп. - М. : Дашков и К, 2010</t>
  </si>
  <si>
    <t>Колесников С.И. Экология : учебн. пособие для вузов / С.И. Колесников. - 4-е изд. - М. : Академцентр, 2010</t>
  </si>
  <si>
    <t>Криксунов Е.А. Экология. 10 (11) класс : учебник / Е.А. Криксунов, В.В. Пасечник. - 6-е изд. - Москва : Дрофа, 2002</t>
  </si>
  <si>
    <t>Маринченко А.В. Экология : учебн. пособие для вузов / А.В. Маринченко. - 4-е изд., перераб. и доп. - М. : Дашков и К, 2010</t>
  </si>
  <si>
    <t>Передельский Л.В.  Экология : учебник для вузов/ Л.В. Передельский, В.И. Коробкин, О.Е. Приходченко. - Москва : Проспект, 2006</t>
  </si>
  <si>
    <t>Пономарева И.Н. Общая экология : учебн. пособие для вузов / И.Н. Пономарева, В.П. Соломин, О.А. Корнилова ;  под ред. И.Н. Пономаревой. - Ростов-на-Дону : Феникс, 2009</t>
  </si>
  <si>
    <t>Потапов А.Д. Экология : учебник для вузов / А.Д. Потапов. - Москва : Высшая школа, 2002</t>
  </si>
  <si>
    <t>Прищеп Н.И. Экология : практикум / Н.И. Прищеп. - Москва : Аспект Пресс, 2007</t>
  </si>
  <si>
    <t>Розанов С.И.  Общая экология : учебник для вузов / С.И. Розанов. - 5-е изд. - СПб. : Лань, 2005</t>
  </si>
  <si>
    <t>Шимова О.С.  Основы экологии и экономика природопользования : учебник для вузов / О.С. Шимова, И.К. Соколовский. - Минск : БГЭУ, 2001</t>
  </si>
  <si>
    <t>Экология : учеб. пособие для вузов / ред. В.В.Денисов. - 3-е изд., испр. и доп. - Москва; Ростов-на-Дону : МарТ, 2006</t>
  </si>
  <si>
    <t>Экология : учебн. пособие для вузов / под ред. В.В. Денисова. - Ростов-на-Дону : МарТ, 2002.</t>
  </si>
  <si>
    <t>Экология : учебник для студентов вузов и ссузов / под ред. Л.И. Цветковой. - 2-е изд., доп. и перераб. - Санкт-Петербург : Химиздат, 2001</t>
  </si>
  <si>
    <t>Алексеев А.И. География: население и хозяйство России : учебник / А.И. Алексеев, В.В. Николина. - 12-е изд. - М. : Просвещение, 2006</t>
  </si>
  <si>
    <t>Алисов Н.В. Экономическая и социальная география мира (общий обзор) : учебник / Н.В. Алисов, Б.С. Хорев. - М. : Гардарики, 2001</t>
  </si>
  <si>
    <t>Баранчиков Е.В.  География для профессий и специальностей социально-экономического профиля : учебник для нпо и спо / Е.В. Баранчиков. - 3-е изд., стереотип. - Москва : Академия, 2012</t>
  </si>
  <si>
    <t>Бутов В.И. Экономическая и социальная география зарубежного мира и Российской Федерации : учебн. пособие / В.И. Бутов. - М. : МарТ, 2003.</t>
  </si>
  <si>
    <t>Гладкий Ю.Н. Экономическая и социальная география зарубежных стран : учебник для вузов / Ю.Н. Гладкий, В.Д. Сухоруков. - М. : Академия, 2008</t>
  </si>
  <si>
    <t>Гладкий Ю.Н. Экономическая и социальная география мира : учебник / Ю.Н. Гладкий, С.Б. Лавров. - 13-е изд. - М. : Просвещение, 2007</t>
  </si>
  <si>
    <t>Копылов В.А.  Экономическая и социальная география. Мир. Россия / В.А. Копылов. - М. : Маркетинг, 2001</t>
  </si>
  <si>
    <t>Максаковский В.П.  Географическая картина мира. Книга 1 / В.П. Максаковский. - 3-е изд., исправ. - М. : Дрофа, 2006</t>
  </si>
  <si>
    <t>Максаковский В.П.  Географическая картина мира. Книга 2 / В.П. Максаковский. - М. : Дрофа, 2004</t>
  </si>
  <si>
    <t>Максаковский В.П. Географическая картина мира.  Книга 2 / В.П. Максаковский. - 2-е изд.,испр. и доп. - Ярославль : Изд-во Моск. ун-та, 1995</t>
  </si>
  <si>
    <t>Максаковский В.П. Географическая картина мира. Книга 1 / В.П. Максаковский. - 2-е изд., испр. и доп. - Ярославль : Изд-во Моск. ун-та, 1995</t>
  </si>
  <si>
    <t>Максаковский В.П. Экономическая и социальная география мира: учебник / В.П. Максаковский. - 18-е изд. - М. : Просвещение, 2010</t>
  </si>
  <si>
    <t>Петрова Н.Н.  География. Современный мир : учебник / Н.Н. Петрова. - М. : ФОРУМ: ИНФРА-М, 2005</t>
  </si>
  <si>
    <t>Полякова М.О. География мира экономическая и социальная: учебн. пособие/ М.О. Полякова. - М: Экзамен, 1998</t>
  </si>
  <si>
    <t>Ром В.Я. География. Население хозяйство России: учебник/ В.Я. Ром, В.П. Дронов. - 5-е изд. - М.: Дрофа, 1999</t>
  </si>
  <si>
    <t>Экономическая и социальная география России : учебник / под ред. А.Т. Хрущева. - 2-е изд. - М. : Дрофа, 2002</t>
  </si>
  <si>
    <t>Экономическая и социальная география. Основы науки : учебник / М.М. Голубчик [и др.]. - М. : ВЛАДОС, 2004</t>
  </si>
  <si>
    <t>Требования ФГОС 
(за 5 лет с грифом)</t>
  </si>
  <si>
    <t>Березина Н.А. Инженерная графика : учебн. пособие для спо / Н.А. Березина. - М. : Альфа-М: ИНФРА-М, 2014</t>
  </si>
  <si>
    <t>Бродский А.М. Инженерная графика (металлообработка) : учебник для спо / А.М. Бродский, Э.М. Фазлулин, В.А. Халдинов. - 10-изд., стереотип. - Москва : Академия, 2013</t>
  </si>
  <si>
    <t>Бродский А.М. Инженерная графика (металлообработка) : учебник для спо по спец-тям технич. профиля / А.М. Бродский, Э.М. Фазлулин, В.А. Халдинов. - 11-е изд., стереотип. - Москва : Академия, 2015</t>
  </si>
  <si>
    <t>Бродский А.М. Практикум по инженерной графике : учебн.пособие для спо / А.М. Бродский, Э.М. Фазлулин, В.А. Халдинов. - 10-е изд., стереотип. - Москва : Академия, 2014</t>
  </si>
  <si>
    <t>Куликов В.П. Инженерная графика : учебник для спо / В.П. Куликов, А.В. Кузин. - 5-е изд. - Москва : ФОРУМ: ИНФРА-М, 2014</t>
  </si>
  <si>
    <t>Куликов В.П. Инженерная графика : учебник для спо / В.П. Куликов, А.В. Кузин. - 5-е изд. - Москва : ФОРУМ: ИНФРА-М, 2015</t>
  </si>
  <si>
    <t>Пуйческу Ф.И. Инженерная графика : учебник для спо / Ф.И. Пуйческу, С.Н. Муравьев, Н.А. Чванова. - 4-е изд., стереотип. - Москва : Академия, 2014</t>
  </si>
  <si>
    <t>Савилов Г.В. Электротехника и электроника : курс лекций: для вузов / Г.В. Савилов. - М. : Дашков и К, 2008</t>
  </si>
  <si>
    <t>Славинский А.К. Электротехника с основами электроники : учебн. пособие для спо / А.К. Славинский, И.С. Туревский. - Москва : ФОРУМ: ИНФРА-М, 2015</t>
  </si>
  <si>
    <t>Новиков Ю.Н. Электротехника и электроника. Теория цепей и сигналов, методы анализа : учебн. пособие для вузов / Ю.Н. Новиков. - СПб. : Питер, 2005</t>
  </si>
  <si>
    <t xml:space="preserve">Фуфаева Л.И. Электротехника : учебник для спо / Л.И. Фуфаева. - 3-е изд., стереотип. - Москва : Академия, 2014. </t>
  </si>
  <si>
    <t>Фуфаева Л.И.  Электротехника : учебник для спо / Л.И. Фуфаева. - 4-е изд., стереотип. - Москва : Академия, 2015</t>
  </si>
  <si>
    <t>Электротехника и электроника: учебник для спо/ под ред. Б.И. Петленко. - 6-е изд., стереотип. - М: Академия, 2010</t>
  </si>
  <si>
    <t>Бондарь И.М.  Электротехника и электроника : учебное пособие для спо / И.М. Бондарь. - М. : МарТ, 2005</t>
  </si>
  <si>
    <t>Гальперин М.В. Электротехника и электроника : учебник для спо / М.В. Гальперин. - М. : ФОРУМ, 2009.</t>
  </si>
  <si>
    <t>Немцов М.В. Электротехника и электроника : учебник для спо / М.В. Немцов, М.Л. Немцова. - 7-е изд., исправ. - Москва : Академия, 2014</t>
  </si>
  <si>
    <t>Данилов И.А.  Общая электротехника с основами электроники : учебн.пособие для техникумов / И.А. Данилов, П.М. Иванов. - 2-е изд., перераб. и доп. - М. : Высшая школа, 1989</t>
  </si>
  <si>
    <t>Евдокимов Ф.Е.  Общая электротехника : учебник для ссузов / Ф.Е. Евдокимов. - 3-е изд., исправ. - М. : Высшая школа, 2004</t>
  </si>
  <si>
    <t>Евдокимов Ф.Е. Общая электротехника : учебник для ссузов / Ф.Е. Евдокимов. - 2-е изд., стереотип. - М. : Высшая школа, 1990</t>
  </si>
  <si>
    <t>Адаскин А.М. Материаловедение и технология материалов : учебн. пособие для спо / А.М. Адаскин, В.М. Зуев. - 2-е изд. - Москва : ФОРУМ, 2014</t>
  </si>
  <si>
    <t>Адаскин А.М. Материаловедение и технология материалов : учебн. пособие для спо / А.М. Адаскин, В.М. Зуев. - 2-е изд. - Москва : ФОРУМ: ИНФРА-М, 2015.</t>
  </si>
  <si>
    <t>Адаскин А.М. Материаловедение и технология материалов : учебн. пособие для спо / А.М. Адаскин, В.М. Зуев. - 2-е изд. - Москва : ФОРУМ: ИНФРА-М, 2016</t>
  </si>
  <si>
    <t>Богодухов С.И. Курс материаловедения в вопросах и ответах : учебн. пособие для вузов / С.И. Богодухов, А.В. Синюхин, Е.С. Козик. - 4-е изд. - Москва : Машиностроение, 2014</t>
  </si>
  <si>
    <t>Вишневецкий Ю.Т.  Материаловедение : учебник для технич. колледжей / Ю.Т. Вишневецкий. - 4-е изд. - М. : Дашков и К, 2009</t>
  </si>
  <si>
    <t>Лабораторный практикум по материаловедению в машиностроении и металлообработке : учебн. пособие для нпо / под ред. В.Н. Заплатина. - 3-е изд., стереотип. - Москва : Академия, 2014</t>
  </si>
  <si>
    <t>Основы материаловедения (металлообработка) : учебник для нпо / под ред. В.Н. Заплатина. - 6-е изд., перераб. - Москва : Академия, 2013</t>
  </si>
  <si>
    <t>Основы материаловедения (металлообработка) : учебник для нпо / под ред. В.Н. Заплатина. - 7-е изд., стереотип. - Москва : Академия, 2015</t>
  </si>
  <si>
    <t>Соколова Е.Н.  Материаловедение : лабораторный практикум: учебн. пособие для спо / Е.Н. Соколова, А.О. Борисова, Л.В. Давыденко. - 2-е изд., стереотип. - Москва : Академия, 2014</t>
  </si>
  <si>
    <t>Солнцев Ю.П.  Материаловедение : учебник для спо / Ю.П. Солнцев, С.А. Вологжанина, А.Ф. Иголкин. - 8-е изд., стереотип. - Москва : Академия, 2013</t>
  </si>
  <si>
    <t>Солнцев Ю.П. Материаловедение : учебник для спо / Ю.П. Солнцев, С.А. Вологжанина, А.Ф. Иголкин. - 9-е изд., стереотип. - Москва : Академия, 2014</t>
  </si>
  <si>
    <t>Солнцев Ю.П.  Материаловедение : учебник для спо / Ю.П. Солнцев, С.А. Вологжанина, А.Ф. Иголкин. - 11-е изд., стереотип. - Москва : Академия, 2016.</t>
  </si>
  <si>
    <t>Черепахин А.А.  Материаловедение : учебник для спо / А.А. Черепахин. - 7-е изд., стереотип. - М. : Академия, 2014</t>
  </si>
  <si>
    <t>Черепахин А.А. Материаловедение : учебник / А.А. Черепахин. - 2-е изд., стереотип. - М. : Академия, 2006</t>
  </si>
  <si>
    <t>Зайцев С.А. Допуски и технические измерения : учебник для НПО / С.А. Зайцев, А.Д. Куранов, А.Н. Толстов. - М., 2014</t>
  </si>
  <si>
    <t>Покровский Б.С. Технические измерения в машиностроении : учебное пособие по проф. подготовке / Б.С. Покровский, Н.А. Евстигнеев. - М., 2012</t>
  </si>
  <si>
    <t>Чернышов Г.Г. Материалы и оборудование для сварки плавлением и термической резки : учебник для нпо. - М., 2012</t>
  </si>
  <si>
    <t>Технические измерения</t>
  </si>
  <si>
    <t>Основы технической графики</t>
  </si>
  <si>
    <t>Бродский А.М. Техническая графика (металлообработка) : учебник для нпо / А.М. Бродский, Э.М. Фазлулин, В.А. Халдинов. - М., 2013</t>
  </si>
  <si>
    <t>15.01.25 Станочник (металлообработка)</t>
  </si>
  <si>
    <t>Специальность 15.01.25 Станочник (металлообработка)</t>
  </si>
  <si>
    <t>Общие основы технологии металлообработки и работ на металлорежущих станках</t>
  </si>
  <si>
    <t>Технология металлообработки на металлорежущих станках с программным управлением</t>
  </si>
  <si>
    <t>Технология обработки на металлорежущих станках</t>
  </si>
  <si>
    <t>Станки с числовым программным управлением (специализированные) / под ред.  В.А. Лещенко. - 2-е изд.,перераб.и доп. - М. : Машиностроение, 1988</t>
  </si>
  <si>
    <t>Босинзон М.А.  Современные системы ЧПУ и их эксплуатация : учебник / М.А. Босинзон ;  под ред. Б.И. Черпакова. - 2-е изд., стереотип. - М. : Академия, 2008</t>
  </si>
  <si>
    <t>Босинзон М.А.  Современные системы ЧПУ и их эксплуатация : учебник для нпо / М.А. Босинзон ;  под ред. Б.И. Черпакова. - 6-е изд., стереотип. - Москва : Академия, 2014</t>
  </si>
  <si>
    <t>Босинзон М.А. Современные системы ЧПУ и их эксплуатация : учебник для нпо / М.А. Босинзон ;  под ред. Б.И. Черпакова. - 7-е изд., стереотип. - Москва : Академия, 2015</t>
  </si>
  <si>
    <t>Управление станками и станочными комплексами : учебник для вузов / Б.М. Бржозовский [и др.];  под ред. В.В. Мартынова. - 2-е изд., перераб. и доп. - Старый Оскол : ТНТ, 2015</t>
  </si>
  <si>
    <t>Локтева С.Е. Станки с программным управлением и промышленные роботы : учебник для техникумов / С.Е. Локтева. - 2-е изд., перераб. и доп. - М. : Машиностроение, 1986</t>
  </si>
  <si>
    <t>Сибикин М.Ю. Технологическое оборудование. Металлорежущие станки : учебник для спо / М.Ю. Сибикин. - 2-е изд., перераб. и доп. - М. : ФОРУМ, 2012</t>
  </si>
  <si>
    <t>Сибикин М.Ю. Технологическое оборудование. Металлорежущие станки : учебник для спо / М.Ю. Сибикин. - 2-е изд., перераб. и доп. - Москва : ФОРУМ, 2014</t>
  </si>
  <si>
    <t>Чернов Н.Н. Металлорежущие станки : учебник для машиностроит. техникумов / Н.Н. Чернов. - 4-е изд., перераб. и доп. - М. : Машиностроение, 1988.</t>
  </si>
  <si>
    <t>Черпаков Б.И.  Металлорежущие станки : учебник / Б.И. Черпаков, Т.А. Альперович. - М. : Академия, 2003.</t>
  </si>
  <si>
    <t>Горбунов Б.И.  Обработка металлов резанием, металлорежущий инструмент и станки : учеб. пособ. для вузов. - М., 1981</t>
  </si>
  <si>
    <t>Гапонкин В.А. Обработка резанием, металлорежущий инструмент и станки : учебник для ссузов/ В.А. Гапонкин, Л.К. Лукашев, Т.Г. Суворова. - М., 1990</t>
  </si>
  <si>
    <t>Холодкова А.Г. Общие основы технологии металлообработки и работ на металлорежущих станках : учебник для нпо. - М., 2014</t>
  </si>
  <si>
    <t>Блинов Л.Н. Экология : учебн. пособие для спо / Л.Н. Блинов, В.В. Полякова, А.В. Семенча ;  под ред. Л.Н. Блинова. - Москва : Юрайт, 2017</t>
  </si>
  <si>
    <t>Литература : учебник для нпо и спо /; под ред. Г.А. Обернихиной. - 12-е изд., стереотип. - М.: Академия, 2017</t>
  </si>
  <si>
    <t>на 01.03.2017</t>
  </si>
  <si>
    <t>1СШП-38</t>
  </si>
  <si>
    <t>2СШП-36,2СШП-37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</si>
</sst>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C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5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1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top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27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4" fillId="0" borderId="19" xfId="0" applyFont="1" applyBorder="1" applyAlignment="1">
      <alignment/>
    </xf>
    <xf numFmtId="2" fontId="5" fillId="0" borderId="0" xfId="0" applyNumberFormat="1" applyFont="1" applyAlignment="1">
      <alignment wrapText="1"/>
    </xf>
    <xf numFmtId="0" fontId="6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3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22" xfId="0" applyNumberFormat="1" applyFont="1" applyBorder="1" applyAlignment="1">
      <alignment horizontal="left" vertical="center" wrapText="1"/>
    </xf>
    <xf numFmtId="2" fontId="4" fillId="0" borderId="2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/>
    </xf>
    <xf numFmtId="168" fontId="5" fillId="0" borderId="2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right" vertical="center" wrapText="1"/>
    </xf>
    <xf numFmtId="1" fontId="3" fillId="35" borderId="42" xfId="0" applyNumberFormat="1" applyFont="1" applyFill="1" applyBorder="1" applyAlignment="1">
      <alignment horizontal="right" vertical="center" wrapText="1"/>
    </xf>
    <xf numFmtId="168" fontId="3" fillId="35" borderId="42" xfId="0" applyNumberFormat="1" applyFont="1" applyFill="1" applyBorder="1" applyAlignment="1">
      <alignment horizontal="right" vertical="center" wrapText="1"/>
    </xf>
    <xf numFmtId="168" fontId="3" fillId="35" borderId="39" xfId="0" applyNumberFormat="1" applyFont="1" applyFill="1" applyBorder="1" applyAlignment="1">
      <alignment horizontal="right" vertical="center"/>
    </xf>
    <xf numFmtId="0" fontId="3" fillId="36" borderId="39" xfId="0" applyFont="1" applyFill="1" applyBorder="1" applyAlignment="1">
      <alignment horizontal="center" vertical="center" wrapText="1"/>
    </xf>
    <xf numFmtId="1" fontId="3" fillId="36" borderId="39" xfId="0" applyNumberFormat="1" applyFont="1" applyFill="1" applyBorder="1" applyAlignment="1">
      <alignment horizontal="right" vertical="center" wrapText="1"/>
    </xf>
    <xf numFmtId="168" fontId="3" fillId="36" borderId="39" xfId="0" applyNumberFormat="1" applyFont="1" applyFill="1" applyBorder="1" applyAlignment="1">
      <alignment horizontal="right" vertical="center" wrapText="1"/>
    </xf>
    <xf numFmtId="0" fontId="3" fillId="37" borderId="42" xfId="0" applyFont="1" applyFill="1" applyBorder="1" applyAlignment="1">
      <alignment vertical="top" wrapText="1"/>
    </xf>
    <xf numFmtId="168" fontId="3" fillId="37" borderId="42" xfId="0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vertical="top" wrapText="1"/>
    </xf>
    <xf numFmtId="0" fontId="18" fillId="0" borderId="44" xfId="0" applyFont="1" applyBorder="1" applyAlignment="1">
      <alignment horizontal="center" vertical="center"/>
    </xf>
    <xf numFmtId="168" fontId="18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33" borderId="46" xfId="0" applyFont="1" applyFill="1" applyBorder="1" applyAlignment="1">
      <alignment horizontal="left" vertical="center"/>
    </xf>
    <xf numFmtId="0" fontId="12" fillId="33" borderId="47" xfId="0" applyNumberFormat="1" applyFont="1" applyFill="1" applyBorder="1" applyAlignment="1">
      <alignment horizontal="left" vertical="center" wrapText="1" shrinkToFit="1"/>
    </xf>
    <xf numFmtId="0" fontId="12" fillId="33" borderId="40" xfId="0" applyNumberFormat="1" applyFont="1" applyFill="1" applyBorder="1" applyAlignment="1">
      <alignment horizontal="left" vertical="center" wrapText="1" shrinkToFit="1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68" fontId="5" fillId="33" borderId="4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" fillId="0" borderId="4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8" xfId="0" applyFont="1" applyBorder="1" applyAlignment="1">
      <alignment/>
    </xf>
    <xf numFmtId="0" fontId="3" fillId="35" borderId="42" xfId="0" applyFont="1" applyFill="1" applyBorder="1" applyAlignment="1">
      <alignment horizontal="left" vertical="center" wrapText="1"/>
    </xf>
    <xf numFmtId="0" fontId="3" fillId="36" borderId="39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36" borderId="42" xfId="0" applyFont="1" applyFill="1" applyBorder="1" applyAlignment="1">
      <alignment horizontal="left" vertical="center" wrapText="1"/>
    </xf>
    <xf numFmtId="1" fontId="3" fillId="36" borderId="42" xfId="0" applyNumberFormat="1" applyFont="1" applyFill="1" applyBorder="1" applyAlignment="1">
      <alignment horizontal="right" vertical="center" wrapText="1"/>
    </xf>
    <xf numFmtId="168" fontId="3" fillId="36" borderId="42" xfId="0" applyNumberFormat="1" applyFont="1" applyFill="1" applyBorder="1" applyAlignment="1">
      <alignment horizontal="right" vertic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1" fontId="19" fillId="0" borderId="2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" fontId="19" fillId="0" borderId="54" xfId="0" applyNumberFormat="1" applyFont="1" applyBorder="1" applyAlignment="1">
      <alignment horizontal="center" vertical="center"/>
    </xf>
    <xf numFmtId="1" fontId="19" fillId="0" borderId="55" xfId="0" applyNumberFormat="1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1" fontId="19" fillId="0" borderId="28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4" fillId="0" borderId="50" xfId="0" applyFont="1" applyBorder="1" applyAlignment="1">
      <alignment horizontal="left" wrapText="1"/>
    </xf>
    <xf numFmtId="0" fontId="19" fillId="0" borderId="50" xfId="0" applyFont="1" applyBorder="1" applyAlignment="1">
      <alignment horizontal="left" wrapText="1"/>
    </xf>
    <xf numFmtId="0" fontId="19" fillId="0" borderId="50" xfId="0" applyNumberFormat="1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50" xfId="0" applyFont="1" applyBorder="1" applyAlignment="1">
      <alignment vertical="top" wrapText="1"/>
    </xf>
    <xf numFmtId="2" fontId="57" fillId="0" borderId="10" xfId="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1" fontId="57" fillId="0" borderId="25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8" fontId="6" fillId="0" borderId="25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vertical="center"/>
    </xf>
    <xf numFmtId="168" fontId="5" fillId="0" borderId="2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8" fontId="5" fillId="0" borderId="26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168" fontId="5" fillId="0" borderId="28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="160" zoomScaleSheetLayoutView="160" zoomScalePageLayoutView="0" workbookViewId="0" topLeftCell="A1">
      <selection activeCell="B10" sqref="B10"/>
    </sheetView>
  </sheetViews>
  <sheetFormatPr defaultColWidth="9.00390625" defaultRowHeight="12.75"/>
  <cols>
    <col min="5" max="5" width="4.25390625" style="0" customWidth="1"/>
    <col min="6" max="6" width="13.875" style="0" customWidth="1"/>
    <col min="7" max="7" width="13.00390625" style="0" customWidth="1"/>
    <col min="8" max="8" width="10.25390625" style="7" customWidth="1"/>
    <col min="9" max="9" width="13.875" style="0" customWidth="1"/>
  </cols>
  <sheetData>
    <row r="2" spans="1:4" ht="12.75">
      <c r="A2" s="243" t="s">
        <v>175</v>
      </c>
      <c r="B2" s="243"/>
      <c r="C2" s="243"/>
      <c r="D2" s="243"/>
    </row>
    <row r="3" spans="1:4" ht="18" customHeight="1">
      <c r="A3" s="197" t="s">
        <v>375</v>
      </c>
      <c r="B3" s="128"/>
      <c r="C3" s="128"/>
      <c r="D3" s="128"/>
    </row>
    <row r="5" spans="1:3" ht="12.75">
      <c r="A5" s="243" t="s">
        <v>176</v>
      </c>
      <c r="B5" s="243"/>
      <c r="C5" s="243"/>
    </row>
    <row r="6" spans="1:11" ht="23.25" customHeight="1">
      <c r="A6" s="1" t="s">
        <v>177</v>
      </c>
      <c r="B6" s="1"/>
      <c r="C6" s="5" t="s">
        <v>395</v>
      </c>
      <c r="D6" s="1"/>
      <c r="K6" s="4"/>
    </row>
    <row r="7" spans="1:3" ht="12.75">
      <c r="A7" s="2">
        <v>1</v>
      </c>
      <c r="B7" s="3">
        <v>25</v>
      </c>
      <c r="C7" s="43" t="s">
        <v>396</v>
      </c>
    </row>
    <row r="8" spans="1:3" ht="12.75">
      <c r="A8" s="2">
        <v>2</v>
      </c>
      <c r="B8" s="3">
        <v>38</v>
      </c>
      <c r="C8" s="43" t="s">
        <v>397</v>
      </c>
    </row>
    <row r="9" spans="1:3" ht="12.75">
      <c r="A9" s="2">
        <v>3</v>
      </c>
      <c r="B9" s="3">
        <v>25</v>
      </c>
      <c r="C9" s="43" t="s">
        <v>276</v>
      </c>
    </row>
    <row r="10" spans="1:9" ht="12.75">
      <c r="A10" s="1"/>
      <c r="B10" s="1"/>
      <c r="C10" s="5"/>
      <c r="I10" s="7"/>
    </row>
    <row r="11" spans="3:9" ht="12.75">
      <c r="C11" s="5"/>
      <c r="I11" s="7"/>
    </row>
    <row r="12" spans="1:9" ht="12.75">
      <c r="A12" s="1"/>
      <c r="B12" s="1"/>
      <c r="C12" s="5"/>
      <c r="I12" s="7"/>
    </row>
    <row r="13" ht="12.75">
      <c r="C13" s="5"/>
    </row>
    <row r="14" ht="12.75">
      <c r="C14" s="6"/>
    </row>
    <row r="15" ht="12.75">
      <c r="C15" s="6"/>
    </row>
  </sheetData>
  <sheetProtection/>
  <mergeCells count="2">
    <mergeCell ref="A5:C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6.75390625" style="9" customWidth="1"/>
    <col min="2" max="2" width="52.75390625" style="9" customWidth="1"/>
    <col min="3" max="4" width="15.75390625" style="9" customWidth="1"/>
    <col min="5" max="5" width="22.75390625" style="9" customWidth="1"/>
    <col min="6" max="7" width="13.75390625" style="9" customWidth="1"/>
    <col min="8" max="8" width="0.2421875" style="9" hidden="1" customWidth="1"/>
    <col min="9" max="16384" width="9.125" style="9" customWidth="1"/>
  </cols>
  <sheetData>
    <row r="1" ht="9" customHeight="1"/>
    <row r="2" spans="1:8" ht="18" customHeight="1">
      <c r="A2" s="252" t="s">
        <v>376</v>
      </c>
      <c r="B2" s="252"/>
      <c r="C2" s="252"/>
      <c r="D2" s="252"/>
      <c r="E2" s="252"/>
      <c r="F2" s="252"/>
      <c r="G2" s="252"/>
      <c r="H2" s="252"/>
    </row>
    <row r="3" spans="1:8" ht="9" customHeight="1">
      <c r="A3" s="12"/>
      <c r="B3" s="12"/>
      <c r="C3" s="12"/>
      <c r="D3" s="12"/>
      <c r="E3" s="12"/>
      <c r="F3" s="12"/>
      <c r="G3" s="12"/>
      <c r="H3" s="12"/>
    </row>
    <row r="4" spans="1:8" ht="18" customHeight="1">
      <c r="A4" s="246" t="s">
        <v>291</v>
      </c>
      <c r="B4" s="246"/>
      <c r="C4" s="246"/>
      <c r="D4" s="246"/>
      <c r="E4" s="246"/>
      <c r="F4" s="246"/>
      <c r="G4" s="246"/>
      <c r="H4" s="246"/>
    </row>
    <row r="5" spans="1:8" ht="9" customHeight="1">
      <c r="A5" s="13"/>
      <c r="B5" s="13"/>
      <c r="C5" s="13"/>
      <c r="D5" s="13"/>
      <c r="E5" s="13"/>
      <c r="F5" s="13"/>
      <c r="G5" s="13"/>
      <c r="H5" s="13"/>
    </row>
    <row r="6" spans="1:8" ht="18" customHeight="1">
      <c r="A6" s="246" t="s">
        <v>9</v>
      </c>
      <c r="B6" s="246"/>
      <c r="C6" s="246"/>
      <c r="D6" s="246"/>
      <c r="E6" s="246"/>
      <c r="F6" s="246"/>
      <c r="G6" s="246"/>
      <c r="H6" s="13"/>
    </row>
    <row r="7" spans="1:8" ht="9" customHeight="1">
      <c r="A7" s="13"/>
      <c r="B7" s="13"/>
      <c r="C7" s="13"/>
      <c r="D7" s="13"/>
      <c r="E7" s="13"/>
      <c r="F7" s="13"/>
      <c r="G7" s="13"/>
      <c r="H7" s="13"/>
    </row>
    <row r="8" spans="1:7" ht="18" customHeight="1">
      <c r="A8" s="246" t="s">
        <v>292</v>
      </c>
      <c r="B8" s="246"/>
      <c r="C8" s="246"/>
      <c r="D8" s="246"/>
      <c r="E8" s="246"/>
      <c r="F8" s="246"/>
      <c r="G8" s="246"/>
    </row>
    <row r="9" ht="21" customHeight="1"/>
    <row r="10" spans="1:7" ht="18" customHeight="1">
      <c r="A10" s="247" t="s">
        <v>179</v>
      </c>
      <c r="B10" s="247"/>
      <c r="C10" s="247"/>
      <c r="D10" s="247"/>
      <c r="E10" s="247"/>
      <c r="F10" s="247"/>
      <c r="G10" s="247"/>
    </row>
    <row r="11" spans="1:5" ht="9" customHeight="1" thickBot="1">
      <c r="A11" s="10"/>
      <c r="B11" s="10"/>
      <c r="C11" s="10"/>
      <c r="D11" s="10"/>
      <c r="E11" s="10"/>
    </row>
    <row r="12" spans="1:7" ht="48" customHeight="1">
      <c r="A12" s="253" t="s">
        <v>180</v>
      </c>
      <c r="B12" s="248" t="s">
        <v>186</v>
      </c>
      <c r="C12" s="248" t="s">
        <v>187</v>
      </c>
      <c r="D12" s="248"/>
      <c r="E12" s="255" t="s">
        <v>190</v>
      </c>
      <c r="F12" s="248" t="s">
        <v>86</v>
      </c>
      <c r="G12" s="249"/>
    </row>
    <row r="13" spans="1:7" ht="39.75" customHeight="1">
      <c r="A13" s="254"/>
      <c r="B13" s="250"/>
      <c r="C13" s="143" t="s">
        <v>188</v>
      </c>
      <c r="D13" s="143" t="s">
        <v>189</v>
      </c>
      <c r="E13" s="256"/>
      <c r="F13" s="250"/>
      <c r="G13" s="251"/>
    </row>
    <row r="14" spans="1:7" ht="27" customHeight="1">
      <c r="A14" s="24">
        <v>1</v>
      </c>
      <c r="B14" s="19" t="s">
        <v>185</v>
      </c>
      <c r="C14" s="44">
        <f>C15+C16+C17</f>
        <v>197</v>
      </c>
      <c r="D14" s="44">
        <f>D15+D16+D17</f>
        <v>1697</v>
      </c>
      <c r="E14" s="45">
        <f>D14/(титул!B7+титул!B8+титул!B9)</f>
        <v>19.28409090909091</v>
      </c>
      <c r="F14" s="244">
        <f>(общеобраз!J176+общепроф!J56+'проф '!H10)/общий!D14*100</f>
        <v>40.95462581025339</v>
      </c>
      <c r="G14" s="245"/>
    </row>
    <row r="15" spans="1:7" ht="27" customHeight="1">
      <c r="A15" s="24">
        <v>2</v>
      </c>
      <c r="B15" s="19" t="s">
        <v>80</v>
      </c>
      <c r="C15" s="44">
        <f>общеобраз!F176</f>
        <v>145</v>
      </c>
      <c r="D15" s="44">
        <f>общеобраз!E176</f>
        <v>1072</v>
      </c>
      <c r="E15" s="45">
        <f>D15/общеобраз!C176</f>
        <v>1.2701421800947867</v>
      </c>
      <c r="F15" s="244">
        <f>общеобраз!H176/общеобраз!E176*100</f>
        <v>29.94402985074627</v>
      </c>
      <c r="G15" s="245"/>
    </row>
    <row r="16" spans="1:7" ht="27" customHeight="1">
      <c r="A16" s="24">
        <v>3</v>
      </c>
      <c r="B16" s="19" t="s">
        <v>81</v>
      </c>
      <c r="C16" s="44">
        <f>общепроф!F56</f>
        <v>46</v>
      </c>
      <c r="D16" s="44">
        <f>общепроф!E56</f>
        <v>467</v>
      </c>
      <c r="E16" s="45">
        <f>D16/общепроф!C56</f>
        <v>3.1133333333333333</v>
      </c>
      <c r="F16" s="244">
        <f>общепроф!J56/общепроф!E56*100</f>
        <v>73.66167023554604</v>
      </c>
      <c r="G16" s="245"/>
    </row>
    <row r="17" spans="1:7" ht="27" customHeight="1">
      <c r="A17" s="24">
        <v>4</v>
      </c>
      <c r="B17" s="19" t="s">
        <v>182</v>
      </c>
      <c r="C17" s="44">
        <f>'проф '!F10</f>
        <v>6</v>
      </c>
      <c r="D17" s="44">
        <f>'проф '!E10</f>
        <v>158</v>
      </c>
      <c r="E17" s="45">
        <f>D17/'проф '!C10</f>
        <v>1.0463576158940397</v>
      </c>
      <c r="F17" s="244">
        <f>'проф '!H10/'проф '!E10*100</f>
        <v>18.9873417721519</v>
      </c>
      <c r="G17" s="245"/>
    </row>
    <row r="18" ht="27" customHeight="1"/>
  </sheetData>
  <sheetProtection/>
  <mergeCells count="14">
    <mergeCell ref="A2:H2"/>
    <mergeCell ref="B12:B13"/>
    <mergeCell ref="A12:A13"/>
    <mergeCell ref="C12:D12"/>
    <mergeCell ref="E12:E13"/>
    <mergeCell ref="A6:G6"/>
    <mergeCell ref="A4:H4"/>
    <mergeCell ref="F14:G14"/>
    <mergeCell ref="F16:G16"/>
    <mergeCell ref="F15:G15"/>
    <mergeCell ref="F17:G17"/>
    <mergeCell ref="A8:G8"/>
    <mergeCell ref="A10:G10"/>
    <mergeCell ref="F12:G13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6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1" max="1" width="4.125" style="42" customWidth="1"/>
    <col min="2" max="2" width="26.75390625" style="8" customWidth="1"/>
    <col min="3" max="3" width="21.75390625" style="8" customWidth="1"/>
    <col min="4" max="4" width="75.875" style="11" customWidth="1"/>
    <col min="5" max="5" width="12.75390625" style="8" customWidth="1"/>
    <col min="6" max="6" width="9.125" style="8" customWidth="1"/>
    <col min="7" max="9" width="12.75390625" style="8" customWidth="1"/>
    <col min="10" max="11" width="12.625" style="8" customWidth="1"/>
    <col min="12" max="16384" width="9.125" style="8" customWidth="1"/>
  </cols>
  <sheetData>
    <row r="1" ht="9" customHeight="1"/>
    <row r="2" spans="1:5" ht="18" customHeight="1">
      <c r="A2" s="247" t="s">
        <v>166</v>
      </c>
      <c r="B2" s="247"/>
      <c r="C2" s="247"/>
      <c r="D2" s="247"/>
      <c r="E2" s="247"/>
    </row>
    <row r="3" ht="9" customHeight="1" thickBot="1"/>
    <row r="4" spans="1:11" ht="90.75" customHeight="1" thickBot="1">
      <c r="A4" s="61" t="s">
        <v>180</v>
      </c>
      <c r="B4" s="36" t="s">
        <v>191</v>
      </c>
      <c r="C4" s="36" t="s">
        <v>192</v>
      </c>
      <c r="D4" s="65" t="s">
        <v>193</v>
      </c>
      <c r="E4" s="62" t="s">
        <v>194</v>
      </c>
      <c r="F4" s="61" t="s">
        <v>167</v>
      </c>
      <c r="G4" s="36" t="s">
        <v>178</v>
      </c>
      <c r="H4" s="36" t="s">
        <v>168</v>
      </c>
      <c r="I4" s="36" t="s">
        <v>87</v>
      </c>
      <c r="J4" s="36" t="s">
        <v>335</v>
      </c>
      <c r="K4" s="62" t="s">
        <v>89</v>
      </c>
    </row>
    <row r="5" spans="1:11" ht="23.25" thickBot="1">
      <c r="A5" s="23">
        <v>1</v>
      </c>
      <c r="B5" s="28" t="s">
        <v>293</v>
      </c>
      <c r="C5" s="28">
        <f>титул!B7+титул!B8</f>
        <v>63</v>
      </c>
      <c r="D5" s="52" t="s">
        <v>146</v>
      </c>
      <c r="E5" s="53">
        <v>8</v>
      </c>
      <c r="F5" s="54">
        <v>1</v>
      </c>
      <c r="G5" s="55">
        <v>2011</v>
      </c>
      <c r="H5" s="55">
        <f>IF(G5&gt;2011,E5,0)</f>
        <v>0</v>
      </c>
      <c r="I5" s="55">
        <v>8</v>
      </c>
      <c r="J5" s="145">
        <f>IF(G5&gt;2011,I5,0)</f>
        <v>0</v>
      </c>
      <c r="K5" s="49"/>
    </row>
    <row r="6" spans="1:11" ht="23.25" thickBot="1">
      <c r="A6" s="23"/>
      <c r="B6" s="28"/>
      <c r="C6" s="28"/>
      <c r="D6" s="56" t="s">
        <v>147</v>
      </c>
      <c r="E6" s="57">
        <v>17</v>
      </c>
      <c r="F6" s="133">
        <v>1</v>
      </c>
      <c r="G6" s="58">
        <v>2007</v>
      </c>
      <c r="H6" s="55">
        <f aca="true" t="shared" si="0" ref="H6:H70">IF(G6&gt;2011,E6,0)</f>
        <v>0</v>
      </c>
      <c r="I6" s="58">
        <v>17</v>
      </c>
      <c r="J6" s="145">
        <f aca="true" t="shared" si="1" ref="J6:J70">IF(G6&gt;2011,I6,0)</f>
        <v>0</v>
      </c>
      <c r="K6" s="49"/>
    </row>
    <row r="7" spans="1:11" ht="23.25" thickBot="1">
      <c r="A7" s="23"/>
      <c r="B7" s="28"/>
      <c r="C7" s="28"/>
      <c r="D7" s="139" t="s">
        <v>49</v>
      </c>
      <c r="E7" s="57">
        <v>25</v>
      </c>
      <c r="F7" s="133">
        <v>1</v>
      </c>
      <c r="G7" s="58">
        <v>2013</v>
      </c>
      <c r="H7" s="55">
        <f t="shared" si="0"/>
        <v>25</v>
      </c>
      <c r="I7" s="58">
        <v>25</v>
      </c>
      <c r="J7" s="145">
        <f t="shared" si="1"/>
        <v>25</v>
      </c>
      <c r="K7" s="49"/>
    </row>
    <row r="8" spans="1:11" ht="15.75" thickBot="1">
      <c r="A8" s="23"/>
      <c r="B8" s="28"/>
      <c r="C8" s="28"/>
      <c r="D8" s="139" t="s">
        <v>254</v>
      </c>
      <c r="E8" s="57">
        <v>3</v>
      </c>
      <c r="F8" s="133">
        <v>1</v>
      </c>
      <c r="G8" s="58">
        <v>2002</v>
      </c>
      <c r="H8" s="55">
        <f t="shared" si="0"/>
        <v>0</v>
      </c>
      <c r="I8" s="58">
        <v>0</v>
      </c>
      <c r="J8" s="145">
        <f t="shared" si="1"/>
        <v>0</v>
      </c>
      <c r="K8" s="49"/>
    </row>
    <row r="9" spans="1:11" ht="15.75" thickBot="1">
      <c r="A9" s="23"/>
      <c r="B9" s="28"/>
      <c r="C9" s="28"/>
      <c r="D9" s="139" t="s">
        <v>198</v>
      </c>
      <c r="E9" s="57">
        <v>1</v>
      </c>
      <c r="F9" s="133">
        <v>1</v>
      </c>
      <c r="G9" s="58">
        <v>2006</v>
      </c>
      <c r="H9" s="55">
        <f t="shared" si="0"/>
        <v>0</v>
      </c>
      <c r="I9" s="58">
        <v>1</v>
      </c>
      <c r="J9" s="145">
        <f t="shared" si="1"/>
        <v>0</v>
      </c>
      <c r="K9" s="49"/>
    </row>
    <row r="10" spans="1:11" ht="23.25" thickBot="1">
      <c r="A10" s="23"/>
      <c r="B10" s="28"/>
      <c r="C10" s="28"/>
      <c r="D10" s="139" t="s">
        <v>45</v>
      </c>
      <c r="E10" s="57">
        <v>9</v>
      </c>
      <c r="F10" s="133">
        <v>1</v>
      </c>
      <c r="G10" s="58">
        <v>2013</v>
      </c>
      <c r="H10" s="55">
        <f t="shared" si="0"/>
        <v>9</v>
      </c>
      <c r="I10" s="58">
        <v>9</v>
      </c>
      <c r="J10" s="145">
        <f t="shared" si="1"/>
        <v>9</v>
      </c>
      <c r="K10" s="49"/>
    </row>
    <row r="11" spans="1:11" ht="23.25" thickBot="1">
      <c r="A11" s="23"/>
      <c r="B11" s="28"/>
      <c r="C11" s="28"/>
      <c r="D11" s="236" t="s">
        <v>394</v>
      </c>
      <c r="E11" s="237">
        <v>15</v>
      </c>
      <c r="F11" s="238">
        <v>1</v>
      </c>
      <c r="G11" s="239">
        <v>2017</v>
      </c>
      <c r="H11" s="240">
        <f t="shared" si="0"/>
        <v>15</v>
      </c>
      <c r="I11" s="239">
        <v>15</v>
      </c>
      <c r="J11" s="241">
        <f t="shared" si="1"/>
        <v>15</v>
      </c>
      <c r="K11" s="49"/>
    </row>
    <row r="12" spans="1:11" ht="23.25" thickBot="1">
      <c r="A12" s="23"/>
      <c r="B12" s="28"/>
      <c r="C12" s="28"/>
      <c r="D12" s="139" t="s">
        <v>8</v>
      </c>
      <c r="E12" s="57">
        <v>5</v>
      </c>
      <c r="F12" s="133">
        <v>1</v>
      </c>
      <c r="G12" s="58">
        <v>2013</v>
      </c>
      <c r="H12" s="55">
        <f t="shared" si="0"/>
        <v>5</v>
      </c>
      <c r="I12" s="58">
        <v>5</v>
      </c>
      <c r="J12" s="145">
        <f t="shared" si="1"/>
        <v>5</v>
      </c>
      <c r="K12" s="49"/>
    </row>
    <row r="13" spans="1:11" ht="23.25" thickBot="1">
      <c r="A13" s="23"/>
      <c r="B13" s="28"/>
      <c r="C13" s="28"/>
      <c r="D13" s="56" t="s">
        <v>199</v>
      </c>
      <c r="E13" s="57">
        <v>2</v>
      </c>
      <c r="F13" s="133">
        <v>1</v>
      </c>
      <c r="G13" s="58">
        <v>2009</v>
      </c>
      <c r="H13" s="55">
        <f t="shared" si="0"/>
        <v>0</v>
      </c>
      <c r="I13" s="58">
        <v>2</v>
      </c>
      <c r="J13" s="145">
        <f t="shared" si="1"/>
        <v>0</v>
      </c>
      <c r="K13" s="49"/>
    </row>
    <row r="14" spans="1:11" ht="15.75" thickBot="1">
      <c r="A14" s="23"/>
      <c r="B14" s="28"/>
      <c r="C14" s="28"/>
      <c r="D14" s="56" t="s">
        <v>200</v>
      </c>
      <c r="E14" s="57">
        <v>10</v>
      </c>
      <c r="F14" s="133">
        <v>1</v>
      </c>
      <c r="G14" s="58">
        <v>1992</v>
      </c>
      <c r="H14" s="55">
        <f t="shared" si="0"/>
        <v>0</v>
      </c>
      <c r="I14" s="58">
        <v>10</v>
      </c>
      <c r="J14" s="145">
        <f t="shared" si="1"/>
        <v>0</v>
      </c>
      <c r="K14" s="49"/>
    </row>
    <row r="15" spans="1:11" ht="15.75" thickBot="1">
      <c r="A15" s="23"/>
      <c r="B15" s="28"/>
      <c r="C15" s="28"/>
      <c r="D15" s="56" t="s">
        <v>201</v>
      </c>
      <c r="E15" s="57">
        <v>5</v>
      </c>
      <c r="F15" s="133">
        <v>1</v>
      </c>
      <c r="G15" s="58">
        <v>2002</v>
      </c>
      <c r="H15" s="55">
        <f t="shared" si="0"/>
        <v>0</v>
      </c>
      <c r="I15" s="58">
        <v>5</v>
      </c>
      <c r="J15" s="145">
        <f t="shared" si="1"/>
        <v>0</v>
      </c>
      <c r="K15" s="49"/>
    </row>
    <row r="16" spans="1:11" ht="23.25" thickBot="1">
      <c r="A16" s="23"/>
      <c r="B16" s="28"/>
      <c r="C16" s="28"/>
      <c r="D16" s="56" t="s">
        <v>202</v>
      </c>
      <c r="E16" s="57">
        <v>1</v>
      </c>
      <c r="F16" s="133">
        <v>1</v>
      </c>
      <c r="G16" s="58">
        <v>1994</v>
      </c>
      <c r="H16" s="55">
        <f t="shared" si="0"/>
        <v>0</v>
      </c>
      <c r="I16" s="58">
        <v>1</v>
      </c>
      <c r="J16" s="145">
        <f t="shared" si="1"/>
        <v>0</v>
      </c>
      <c r="K16" s="49"/>
    </row>
    <row r="17" spans="1:11" ht="15.75" thickBot="1">
      <c r="A17" s="23"/>
      <c r="B17" s="28"/>
      <c r="C17" s="28"/>
      <c r="D17" s="56" t="s">
        <v>203</v>
      </c>
      <c r="E17" s="57">
        <v>20</v>
      </c>
      <c r="F17" s="133">
        <v>1</v>
      </c>
      <c r="G17" s="58">
        <v>1992</v>
      </c>
      <c r="H17" s="55">
        <f t="shared" si="0"/>
        <v>0</v>
      </c>
      <c r="I17" s="58">
        <v>20</v>
      </c>
      <c r="J17" s="145">
        <f t="shared" si="1"/>
        <v>0</v>
      </c>
      <c r="K17" s="49"/>
    </row>
    <row r="18" spans="1:11" ht="23.25" thickBot="1">
      <c r="A18" s="23"/>
      <c r="B18" s="28"/>
      <c r="C18" s="28"/>
      <c r="D18" s="56" t="s">
        <v>204</v>
      </c>
      <c r="E18" s="57">
        <v>15</v>
      </c>
      <c r="F18" s="133">
        <v>1</v>
      </c>
      <c r="G18" s="58">
        <v>1994</v>
      </c>
      <c r="H18" s="55">
        <f t="shared" si="0"/>
        <v>0</v>
      </c>
      <c r="I18" s="58">
        <v>0</v>
      </c>
      <c r="J18" s="145">
        <f t="shared" si="1"/>
        <v>0</v>
      </c>
      <c r="K18" s="49"/>
    </row>
    <row r="19" spans="1:11" ht="23.25" thickBot="1">
      <c r="A19" s="23"/>
      <c r="B19" s="28"/>
      <c r="C19" s="28"/>
      <c r="D19" s="56" t="s">
        <v>205</v>
      </c>
      <c r="E19" s="57">
        <v>2</v>
      </c>
      <c r="F19" s="133">
        <v>1</v>
      </c>
      <c r="G19" s="58">
        <v>2001</v>
      </c>
      <c r="H19" s="55">
        <f t="shared" si="0"/>
        <v>0</v>
      </c>
      <c r="I19" s="58">
        <v>2</v>
      </c>
      <c r="J19" s="145">
        <f t="shared" si="1"/>
        <v>0</v>
      </c>
      <c r="K19" s="49"/>
    </row>
    <row r="20" spans="1:11" ht="23.25" thickBot="1">
      <c r="A20" s="23"/>
      <c r="B20" s="28"/>
      <c r="C20" s="28"/>
      <c r="D20" s="56" t="s">
        <v>206</v>
      </c>
      <c r="E20" s="57">
        <v>2</v>
      </c>
      <c r="F20" s="133">
        <v>1</v>
      </c>
      <c r="G20" s="58">
        <v>2004</v>
      </c>
      <c r="H20" s="55">
        <f t="shared" si="0"/>
        <v>0</v>
      </c>
      <c r="I20" s="58">
        <v>2</v>
      </c>
      <c r="J20" s="145">
        <f t="shared" si="1"/>
        <v>0</v>
      </c>
      <c r="K20" s="49"/>
    </row>
    <row r="21" spans="1:11" ht="23.25" thickBot="1">
      <c r="A21" s="23"/>
      <c r="B21" s="28"/>
      <c r="C21" s="28"/>
      <c r="D21" s="56" t="s">
        <v>172</v>
      </c>
      <c r="E21" s="57">
        <v>1</v>
      </c>
      <c r="F21" s="133">
        <v>1</v>
      </c>
      <c r="G21" s="58">
        <v>2007</v>
      </c>
      <c r="H21" s="55">
        <f t="shared" si="0"/>
        <v>0</v>
      </c>
      <c r="I21" s="58">
        <v>1</v>
      </c>
      <c r="J21" s="145">
        <f t="shared" si="1"/>
        <v>0</v>
      </c>
      <c r="K21" s="49"/>
    </row>
    <row r="22" spans="1:11" ht="23.25" thickBot="1">
      <c r="A22" s="23"/>
      <c r="B22" s="28"/>
      <c r="C22" s="28"/>
      <c r="D22" s="56" t="s">
        <v>207</v>
      </c>
      <c r="E22" s="57">
        <v>2</v>
      </c>
      <c r="F22" s="133">
        <v>1</v>
      </c>
      <c r="G22" s="58">
        <v>2006</v>
      </c>
      <c r="H22" s="55">
        <f t="shared" si="0"/>
        <v>0</v>
      </c>
      <c r="I22" s="58">
        <v>2</v>
      </c>
      <c r="J22" s="145">
        <f t="shared" si="1"/>
        <v>0</v>
      </c>
      <c r="K22" s="49"/>
    </row>
    <row r="23" spans="1:11" ht="23.25" thickBot="1">
      <c r="A23" s="23"/>
      <c r="B23" s="28"/>
      <c r="C23" s="28"/>
      <c r="D23" s="56" t="s">
        <v>208</v>
      </c>
      <c r="E23" s="57">
        <v>3</v>
      </c>
      <c r="F23" s="133">
        <v>1</v>
      </c>
      <c r="G23" s="58">
        <v>2001</v>
      </c>
      <c r="H23" s="55">
        <f t="shared" si="0"/>
        <v>0</v>
      </c>
      <c r="I23" s="58">
        <v>3</v>
      </c>
      <c r="J23" s="145">
        <f t="shared" si="1"/>
        <v>0</v>
      </c>
      <c r="K23" s="49"/>
    </row>
    <row r="24" spans="1:11" ht="23.25" thickBot="1">
      <c r="A24" s="23"/>
      <c r="B24" s="28"/>
      <c r="C24" s="28"/>
      <c r="D24" s="56" t="s">
        <v>209</v>
      </c>
      <c r="E24" s="57">
        <v>20</v>
      </c>
      <c r="F24" s="133">
        <v>1</v>
      </c>
      <c r="G24" s="58">
        <v>1993</v>
      </c>
      <c r="H24" s="55">
        <f t="shared" si="0"/>
        <v>0</v>
      </c>
      <c r="I24" s="58">
        <v>20</v>
      </c>
      <c r="J24" s="145">
        <f t="shared" si="1"/>
        <v>0</v>
      </c>
      <c r="K24" s="49"/>
    </row>
    <row r="25" spans="1:11" ht="23.25" thickBot="1">
      <c r="A25" s="23"/>
      <c r="B25" s="28"/>
      <c r="C25" s="28"/>
      <c r="D25" s="56" t="s">
        <v>210</v>
      </c>
      <c r="E25" s="57">
        <v>20</v>
      </c>
      <c r="F25" s="133">
        <v>1</v>
      </c>
      <c r="G25" s="58">
        <v>1993</v>
      </c>
      <c r="H25" s="55">
        <f t="shared" si="0"/>
        <v>0</v>
      </c>
      <c r="I25" s="58">
        <v>20</v>
      </c>
      <c r="J25" s="145">
        <f t="shared" si="1"/>
        <v>0</v>
      </c>
      <c r="K25" s="49"/>
    </row>
    <row r="26" spans="1:11" ht="23.25" thickBot="1">
      <c r="A26" s="23"/>
      <c r="B26" s="28"/>
      <c r="C26" s="28"/>
      <c r="D26" s="56" t="s">
        <v>211</v>
      </c>
      <c r="E26" s="57">
        <v>10</v>
      </c>
      <c r="F26" s="133">
        <v>1</v>
      </c>
      <c r="G26" s="58">
        <v>1993</v>
      </c>
      <c r="H26" s="55">
        <f t="shared" si="0"/>
        <v>0</v>
      </c>
      <c r="I26" s="58">
        <v>0</v>
      </c>
      <c r="J26" s="145">
        <f t="shared" si="1"/>
        <v>0</v>
      </c>
      <c r="K26" s="49"/>
    </row>
    <row r="27" spans="1:11" ht="15.75" thickBot="1">
      <c r="A27" s="23"/>
      <c r="B27" s="28"/>
      <c r="C27" s="31"/>
      <c r="D27" s="59" t="s">
        <v>212</v>
      </c>
      <c r="E27" s="60">
        <v>3</v>
      </c>
      <c r="F27" s="134">
        <v>1</v>
      </c>
      <c r="G27" s="138">
        <v>1998</v>
      </c>
      <c r="H27" s="55">
        <f t="shared" si="0"/>
        <v>0</v>
      </c>
      <c r="I27" s="138">
        <v>3</v>
      </c>
      <c r="J27" s="145">
        <f t="shared" si="1"/>
        <v>0</v>
      </c>
      <c r="K27" s="49"/>
    </row>
    <row r="28" spans="1:11" ht="23.25" thickBot="1">
      <c r="A28" s="64">
        <v>2</v>
      </c>
      <c r="B28" s="27" t="s">
        <v>126</v>
      </c>
      <c r="C28" s="28">
        <f>титул!B7+титул!B8</f>
        <v>63</v>
      </c>
      <c r="D28" s="139" t="s">
        <v>107</v>
      </c>
      <c r="E28" s="57">
        <v>25</v>
      </c>
      <c r="F28" s="133">
        <v>1</v>
      </c>
      <c r="G28" s="58">
        <v>2014</v>
      </c>
      <c r="H28" s="55">
        <f t="shared" si="0"/>
        <v>25</v>
      </c>
      <c r="I28" s="58">
        <v>25</v>
      </c>
      <c r="J28" s="145">
        <f t="shared" si="1"/>
        <v>25</v>
      </c>
      <c r="K28" s="257">
        <f>SUM(J28:J37)/C28</f>
        <v>1.0317460317460319</v>
      </c>
    </row>
    <row r="29" spans="1:11" ht="23.25" thickBot="1">
      <c r="A29" s="23"/>
      <c r="B29" s="28"/>
      <c r="C29" s="28"/>
      <c r="D29" s="214" t="s">
        <v>5</v>
      </c>
      <c r="E29" s="207">
        <v>10</v>
      </c>
      <c r="F29" s="208">
        <v>1</v>
      </c>
      <c r="G29" s="209">
        <v>2015</v>
      </c>
      <c r="H29" s="55">
        <f t="shared" si="0"/>
        <v>10</v>
      </c>
      <c r="I29" s="209">
        <v>10</v>
      </c>
      <c r="J29" s="145">
        <f t="shared" si="1"/>
        <v>10</v>
      </c>
      <c r="K29" s="258"/>
    </row>
    <row r="30" spans="1:11" ht="23.25" thickBot="1">
      <c r="A30" s="23"/>
      <c r="B30" s="28"/>
      <c r="C30" s="28"/>
      <c r="D30" s="139" t="s">
        <v>148</v>
      </c>
      <c r="E30" s="57">
        <v>7</v>
      </c>
      <c r="F30" s="133">
        <v>1</v>
      </c>
      <c r="G30" s="58">
        <v>2007</v>
      </c>
      <c r="H30" s="55">
        <f t="shared" si="0"/>
        <v>0</v>
      </c>
      <c r="I30" s="58">
        <v>7</v>
      </c>
      <c r="J30" s="145">
        <f t="shared" si="1"/>
        <v>0</v>
      </c>
      <c r="K30" s="258"/>
    </row>
    <row r="31" spans="1:11" ht="23.25" thickBot="1">
      <c r="A31" s="23"/>
      <c r="B31" s="28"/>
      <c r="C31" s="28"/>
      <c r="D31" s="139" t="s">
        <v>103</v>
      </c>
      <c r="E31" s="57">
        <v>10</v>
      </c>
      <c r="F31" s="133">
        <v>1</v>
      </c>
      <c r="G31" s="58">
        <v>1988</v>
      </c>
      <c r="H31" s="55">
        <f t="shared" si="0"/>
        <v>0</v>
      </c>
      <c r="I31" s="58">
        <v>10</v>
      </c>
      <c r="J31" s="145">
        <f t="shared" si="1"/>
        <v>0</v>
      </c>
      <c r="K31" s="258"/>
    </row>
    <row r="32" spans="1:11" ht="21.75" customHeight="1" thickBot="1">
      <c r="A32" s="23"/>
      <c r="B32" s="28"/>
      <c r="C32" s="28"/>
      <c r="D32" s="139" t="s">
        <v>100</v>
      </c>
      <c r="E32" s="57">
        <v>15</v>
      </c>
      <c r="F32" s="133">
        <v>1</v>
      </c>
      <c r="G32" s="58">
        <v>1999</v>
      </c>
      <c r="H32" s="55">
        <f t="shared" si="0"/>
        <v>0</v>
      </c>
      <c r="I32" s="58">
        <v>0</v>
      </c>
      <c r="J32" s="145">
        <f t="shared" si="1"/>
        <v>0</v>
      </c>
      <c r="K32" s="258"/>
    </row>
    <row r="33" spans="1:11" ht="22.5" customHeight="1" thickBot="1">
      <c r="A33" s="23"/>
      <c r="B33" s="28"/>
      <c r="C33" s="28"/>
      <c r="D33" s="139" t="s">
        <v>102</v>
      </c>
      <c r="E33" s="57">
        <v>10</v>
      </c>
      <c r="F33" s="133">
        <v>1</v>
      </c>
      <c r="G33" s="58">
        <v>1985</v>
      </c>
      <c r="H33" s="55">
        <f t="shared" si="0"/>
        <v>0</v>
      </c>
      <c r="I33" s="58">
        <v>10</v>
      </c>
      <c r="J33" s="145">
        <f t="shared" si="1"/>
        <v>0</v>
      </c>
      <c r="K33" s="258"/>
    </row>
    <row r="34" spans="1:11" ht="23.25" thickBot="1">
      <c r="A34" s="23"/>
      <c r="B34" s="28"/>
      <c r="C34" s="28"/>
      <c r="D34" s="139" t="s">
        <v>101</v>
      </c>
      <c r="E34" s="57">
        <v>15</v>
      </c>
      <c r="F34" s="133">
        <v>1</v>
      </c>
      <c r="G34" s="58">
        <v>2004</v>
      </c>
      <c r="H34" s="55">
        <f t="shared" si="0"/>
        <v>0</v>
      </c>
      <c r="I34" s="58">
        <v>15</v>
      </c>
      <c r="J34" s="145">
        <f t="shared" si="1"/>
        <v>0</v>
      </c>
      <c r="K34" s="258"/>
    </row>
    <row r="35" spans="1:11" ht="23.25" thickBot="1">
      <c r="A35" s="23"/>
      <c r="B35" s="28"/>
      <c r="C35" s="28"/>
      <c r="D35" s="56" t="s">
        <v>99</v>
      </c>
      <c r="E35" s="57">
        <v>10</v>
      </c>
      <c r="F35" s="133">
        <v>0</v>
      </c>
      <c r="G35" s="58">
        <v>1997</v>
      </c>
      <c r="H35" s="55">
        <f t="shared" si="0"/>
        <v>0</v>
      </c>
      <c r="I35" s="58">
        <v>10</v>
      </c>
      <c r="J35" s="145">
        <f t="shared" si="1"/>
        <v>0</v>
      </c>
      <c r="K35" s="258"/>
    </row>
    <row r="36" spans="1:11" ht="23.25" thickBot="1">
      <c r="A36" s="23"/>
      <c r="B36" s="28"/>
      <c r="C36" s="28"/>
      <c r="D36" s="214" t="s">
        <v>7</v>
      </c>
      <c r="E36" s="210">
        <v>20</v>
      </c>
      <c r="F36" s="210">
        <v>1</v>
      </c>
      <c r="G36" s="210">
        <v>2015</v>
      </c>
      <c r="H36" s="55">
        <f t="shared" si="0"/>
        <v>20</v>
      </c>
      <c r="I36" s="210">
        <v>20</v>
      </c>
      <c r="J36" s="145">
        <f t="shared" si="1"/>
        <v>20</v>
      </c>
      <c r="K36" s="258"/>
    </row>
    <row r="37" spans="1:11" ht="23.25" thickBot="1">
      <c r="A37" s="23"/>
      <c r="B37" s="28"/>
      <c r="C37" s="28"/>
      <c r="D37" s="214" t="s">
        <v>6</v>
      </c>
      <c r="E37" s="205">
        <v>10</v>
      </c>
      <c r="F37" s="205">
        <v>1</v>
      </c>
      <c r="G37" s="205">
        <v>2015</v>
      </c>
      <c r="H37" s="55">
        <f t="shared" si="0"/>
        <v>10</v>
      </c>
      <c r="I37" s="205">
        <v>10</v>
      </c>
      <c r="J37" s="145">
        <f t="shared" si="1"/>
        <v>10</v>
      </c>
      <c r="K37" s="258"/>
    </row>
    <row r="38" spans="1:11" ht="36.75" customHeight="1" thickBot="1">
      <c r="A38" s="64">
        <v>3</v>
      </c>
      <c r="B38" s="27" t="s">
        <v>294</v>
      </c>
      <c r="C38" s="27">
        <f>титул!B7+титул!B8</f>
        <v>63</v>
      </c>
      <c r="D38" s="141" t="s">
        <v>171</v>
      </c>
      <c r="E38" s="53">
        <v>9</v>
      </c>
      <c r="F38" s="54">
        <v>1</v>
      </c>
      <c r="G38" s="55">
        <v>2004</v>
      </c>
      <c r="H38" s="55">
        <f t="shared" si="0"/>
        <v>0</v>
      </c>
      <c r="I38" s="55">
        <v>9</v>
      </c>
      <c r="J38" s="145">
        <f t="shared" si="1"/>
        <v>0</v>
      </c>
      <c r="K38" s="180"/>
    </row>
    <row r="39" spans="1:11" ht="12" customHeight="1" thickBot="1">
      <c r="A39" s="23"/>
      <c r="B39" s="28"/>
      <c r="C39" s="28"/>
      <c r="D39" s="56" t="s">
        <v>170</v>
      </c>
      <c r="E39" s="219">
        <v>1</v>
      </c>
      <c r="F39" s="219">
        <v>1</v>
      </c>
      <c r="G39" s="219">
        <v>2007</v>
      </c>
      <c r="H39" s="55">
        <f t="shared" si="0"/>
        <v>0</v>
      </c>
      <c r="I39" s="219">
        <v>1</v>
      </c>
      <c r="J39" s="145">
        <f t="shared" si="1"/>
        <v>0</v>
      </c>
      <c r="K39" s="180"/>
    </row>
    <row r="40" spans="1:11" ht="12" customHeight="1" thickBot="1">
      <c r="A40" s="23"/>
      <c r="B40" s="28"/>
      <c r="C40" s="28"/>
      <c r="D40" s="56" t="s">
        <v>134</v>
      </c>
      <c r="E40" s="219">
        <v>10</v>
      </c>
      <c r="F40" s="219">
        <v>1</v>
      </c>
      <c r="G40" s="219">
        <v>1987</v>
      </c>
      <c r="H40" s="55">
        <f t="shared" si="0"/>
        <v>0</v>
      </c>
      <c r="I40" s="219">
        <v>20</v>
      </c>
      <c r="J40" s="145">
        <f t="shared" si="1"/>
        <v>0</v>
      </c>
      <c r="K40" s="180"/>
    </row>
    <row r="41" spans="1:11" ht="12" customHeight="1" thickBot="1">
      <c r="A41" s="23"/>
      <c r="B41" s="28"/>
      <c r="C41" s="28"/>
      <c r="D41" s="56" t="s">
        <v>135</v>
      </c>
      <c r="E41" s="219">
        <v>10</v>
      </c>
      <c r="F41" s="219">
        <v>1</v>
      </c>
      <c r="G41" s="219">
        <v>1988</v>
      </c>
      <c r="H41" s="55">
        <f t="shared" si="0"/>
        <v>0</v>
      </c>
      <c r="I41" s="219">
        <v>20</v>
      </c>
      <c r="J41" s="145">
        <f t="shared" si="1"/>
        <v>0</v>
      </c>
      <c r="K41" s="180"/>
    </row>
    <row r="42" spans="1:11" ht="12" customHeight="1" thickBot="1">
      <c r="A42" s="23"/>
      <c r="B42" s="28"/>
      <c r="C42" s="28"/>
      <c r="D42" s="56" t="s">
        <v>130</v>
      </c>
      <c r="E42" s="219">
        <v>1</v>
      </c>
      <c r="F42" s="219">
        <v>1</v>
      </c>
      <c r="G42" s="219">
        <v>2005</v>
      </c>
      <c r="H42" s="55">
        <f t="shared" si="0"/>
        <v>0</v>
      </c>
      <c r="I42" s="219">
        <v>1</v>
      </c>
      <c r="J42" s="145">
        <f t="shared" si="1"/>
        <v>0</v>
      </c>
      <c r="K42" s="180"/>
    </row>
    <row r="43" spans="1:11" ht="12" customHeight="1" thickBot="1">
      <c r="A43" s="23"/>
      <c r="B43" s="28"/>
      <c r="C43" s="28"/>
      <c r="D43" s="56" t="s">
        <v>132</v>
      </c>
      <c r="E43" s="219">
        <v>10</v>
      </c>
      <c r="F43" s="219">
        <v>1</v>
      </c>
      <c r="G43" s="219">
        <v>1989</v>
      </c>
      <c r="H43" s="55">
        <f t="shared" si="0"/>
        <v>0</v>
      </c>
      <c r="I43" s="219">
        <v>10</v>
      </c>
      <c r="J43" s="145">
        <f t="shared" si="1"/>
        <v>0</v>
      </c>
      <c r="K43" s="180"/>
    </row>
    <row r="44" spans="1:11" ht="12" customHeight="1" thickBot="1">
      <c r="A44" s="23"/>
      <c r="B44" s="28"/>
      <c r="C44" s="28"/>
      <c r="D44" s="56" t="s">
        <v>133</v>
      </c>
      <c r="E44" s="219">
        <v>10</v>
      </c>
      <c r="F44" s="219">
        <v>1</v>
      </c>
      <c r="G44" s="219">
        <v>1980</v>
      </c>
      <c r="H44" s="55">
        <f t="shared" si="0"/>
        <v>0</v>
      </c>
      <c r="I44" s="219">
        <v>10</v>
      </c>
      <c r="J44" s="145">
        <f t="shared" si="1"/>
        <v>0</v>
      </c>
      <c r="K44" s="180"/>
    </row>
    <row r="45" spans="1:11" ht="12" customHeight="1" thickBot="1">
      <c r="A45" s="23"/>
      <c r="B45" s="28"/>
      <c r="C45" s="28"/>
      <c r="D45" s="56" t="s">
        <v>78</v>
      </c>
      <c r="E45" s="219">
        <v>9</v>
      </c>
      <c r="F45" s="219">
        <v>1</v>
      </c>
      <c r="G45" s="219">
        <v>2006</v>
      </c>
      <c r="H45" s="55">
        <f t="shared" si="0"/>
        <v>0</v>
      </c>
      <c r="I45" s="219">
        <v>9</v>
      </c>
      <c r="J45" s="145">
        <f t="shared" si="1"/>
        <v>0</v>
      </c>
      <c r="K45" s="180"/>
    </row>
    <row r="46" spans="1:11" ht="12" customHeight="1" thickBot="1">
      <c r="A46" s="23"/>
      <c r="B46" s="28"/>
      <c r="C46" s="28"/>
      <c r="D46" s="56" t="s">
        <v>137</v>
      </c>
      <c r="E46" s="219">
        <v>9</v>
      </c>
      <c r="F46" s="219">
        <v>1</v>
      </c>
      <c r="G46" s="219">
        <v>1978</v>
      </c>
      <c r="H46" s="55">
        <f t="shared" si="0"/>
        <v>0</v>
      </c>
      <c r="I46" s="219">
        <v>9</v>
      </c>
      <c r="J46" s="145">
        <f t="shared" si="1"/>
        <v>0</v>
      </c>
      <c r="K46" s="180"/>
    </row>
    <row r="47" spans="1:11" ht="12" customHeight="1" thickBot="1">
      <c r="A47" s="23"/>
      <c r="B47" s="28"/>
      <c r="C47" s="28"/>
      <c r="D47" s="56" t="s">
        <v>79</v>
      </c>
      <c r="E47" s="219">
        <v>10</v>
      </c>
      <c r="F47" s="219">
        <v>1</v>
      </c>
      <c r="G47" s="219">
        <v>1982</v>
      </c>
      <c r="H47" s="55">
        <f t="shared" si="0"/>
        <v>0</v>
      </c>
      <c r="I47" s="219">
        <v>10</v>
      </c>
      <c r="J47" s="145">
        <f t="shared" si="1"/>
        <v>0</v>
      </c>
      <c r="K47" s="180"/>
    </row>
    <row r="48" spans="1:11" ht="12" customHeight="1" thickBot="1">
      <c r="A48" s="23"/>
      <c r="B48" s="28"/>
      <c r="C48" s="28"/>
      <c r="D48" s="56" t="s">
        <v>131</v>
      </c>
      <c r="E48" s="219">
        <v>1</v>
      </c>
      <c r="F48" s="219">
        <v>0</v>
      </c>
      <c r="G48" s="219">
        <v>2002</v>
      </c>
      <c r="H48" s="55">
        <f t="shared" si="0"/>
        <v>0</v>
      </c>
      <c r="I48" s="219">
        <v>1</v>
      </c>
      <c r="J48" s="145">
        <f t="shared" si="1"/>
        <v>0</v>
      </c>
      <c r="K48" s="180"/>
    </row>
    <row r="49" spans="1:11" ht="12" customHeight="1" thickBot="1">
      <c r="A49" s="23"/>
      <c r="B49" s="28"/>
      <c r="C49" s="28"/>
      <c r="D49" s="215" t="s">
        <v>290</v>
      </c>
      <c r="E49" s="216">
        <v>10</v>
      </c>
      <c r="F49" s="217">
        <v>1</v>
      </c>
      <c r="G49" s="218">
        <v>2014</v>
      </c>
      <c r="H49" s="55">
        <f t="shared" si="0"/>
        <v>10</v>
      </c>
      <c r="I49" s="218">
        <v>10</v>
      </c>
      <c r="J49" s="145">
        <f t="shared" si="1"/>
        <v>10</v>
      </c>
      <c r="K49" s="180"/>
    </row>
    <row r="50" spans="1:11" ht="15.75" thickBot="1">
      <c r="A50" s="64">
        <v>4</v>
      </c>
      <c r="B50" s="27" t="s">
        <v>183</v>
      </c>
      <c r="C50" s="27">
        <f>титул!B7+титул!B8</f>
        <v>63</v>
      </c>
      <c r="D50" s="141" t="s">
        <v>195</v>
      </c>
      <c r="E50" s="53">
        <v>2</v>
      </c>
      <c r="F50" s="54">
        <v>1</v>
      </c>
      <c r="G50" s="55">
        <v>2008</v>
      </c>
      <c r="H50" s="55">
        <f t="shared" si="0"/>
        <v>0</v>
      </c>
      <c r="I50" s="55">
        <v>0</v>
      </c>
      <c r="J50" s="145">
        <f t="shared" si="1"/>
        <v>0</v>
      </c>
      <c r="K50" s="180"/>
    </row>
    <row r="51" spans="1:11" ht="34.5" thickBot="1">
      <c r="A51" s="23"/>
      <c r="B51" s="28"/>
      <c r="C51" s="28"/>
      <c r="D51" s="56" t="s">
        <v>46</v>
      </c>
      <c r="E51" s="57">
        <v>12</v>
      </c>
      <c r="F51" s="133">
        <v>0</v>
      </c>
      <c r="G51" s="58">
        <v>2013</v>
      </c>
      <c r="H51" s="55">
        <f t="shared" si="0"/>
        <v>12</v>
      </c>
      <c r="I51" s="58">
        <v>12</v>
      </c>
      <c r="J51" s="145">
        <f t="shared" si="1"/>
        <v>12</v>
      </c>
      <c r="K51" s="180"/>
    </row>
    <row r="52" spans="1:11" ht="34.5" thickBot="1">
      <c r="A52" s="23"/>
      <c r="B52" s="28"/>
      <c r="C52" s="28"/>
      <c r="D52" s="56" t="s">
        <v>47</v>
      </c>
      <c r="E52" s="57">
        <v>12</v>
      </c>
      <c r="F52" s="133">
        <v>0</v>
      </c>
      <c r="G52" s="58">
        <v>2013</v>
      </c>
      <c r="H52" s="55">
        <f t="shared" si="0"/>
        <v>12</v>
      </c>
      <c r="I52" s="58">
        <v>12</v>
      </c>
      <c r="J52" s="145">
        <f t="shared" si="1"/>
        <v>12</v>
      </c>
      <c r="K52" s="180"/>
    </row>
    <row r="53" spans="1:11" ht="15.75" thickBot="1">
      <c r="A53" s="23"/>
      <c r="B53" s="28"/>
      <c r="C53" s="28"/>
      <c r="D53" s="206" t="s">
        <v>0</v>
      </c>
      <c r="E53" s="207">
        <v>10</v>
      </c>
      <c r="F53" s="208">
        <v>1</v>
      </c>
      <c r="G53" s="209">
        <v>2015</v>
      </c>
      <c r="H53" s="55">
        <f t="shared" si="0"/>
        <v>10</v>
      </c>
      <c r="I53" s="209">
        <v>10</v>
      </c>
      <c r="J53" s="145">
        <f t="shared" si="1"/>
        <v>10</v>
      </c>
      <c r="K53" s="180"/>
    </row>
    <row r="54" spans="1:11" ht="23.25" thickBot="1">
      <c r="A54" s="23"/>
      <c r="B54" s="28"/>
      <c r="C54" s="28"/>
      <c r="D54" s="139" t="s">
        <v>196</v>
      </c>
      <c r="E54" s="57">
        <v>11</v>
      </c>
      <c r="F54" s="133">
        <v>1</v>
      </c>
      <c r="G54" s="58">
        <v>2000</v>
      </c>
      <c r="H54" s="55">
        <f t="shared" si="0"/>
        <v>0</v>
      </c>
      <c r="I54" s="58">
        <v>11</v>
      </c>
      <c r="J54" s="145">
        <f t="shared" si="1"/>
        <v>0</v>
      </c>
      <c r="K54" s="180"/>
    </row>
    <row r="55" spans="1:11" ht="15.75" thickBot="1">
      <c r="A55" s="64">
        <v>5</v>
      </c>
      <c r="B55" s="27" t="s">
        <v>184</v>
      </c>
      <c r="C55" s="27">
        <f>титул!B7+титул!B8</f>
        <v>63</v>
      </c>
      <c r="D55" s="141" t="s">
        <v>169</v>
      </c>
      <c r="E55" s="53">
        <v>2</v>
      </c>
      <c r="F55" s="54">
        <v>1</v>
      </c>
      <c r="G55" s="55">
        <v>2003</v>
      </c>
      <c r="H55" s="55">
        <f t="shared" si="0"/>
        <v>0</v>
      </c>
      <c r="I55" s="55">
        <v>2</v>
      </c>
      <c r="J55" s="145">
        <f t="shared" si="1"/>
        <v>0</v>
      </c>
      <c r="K55" s="180"/>
    </row>
    <row r="56" spans="1:11" ht="15.75" thickBot="1">
      <c r="A56" s="23"/>
      <c r="B56" s="28"/>
      <c r="C56" s="28"/>
      <c r="D56" s="139" t="s">
        <v>213</v>
      </c>
      <c r="E56" s="57">
        <v>2</v>
      </c>
      <c r="F56" s="133">
        <v>1</v>
      </c>
      <c r="G56" s="58">
        <v>2002</v>
      </c>
      <c r="H56" s="55">
        <f t="shared" si="0"/>
        <v>0</v>
      </c>
      <c r="I56" s="58">
        <v>2</v>
      </c>
      <c r="J56" s="145">
        <f t="shared" si="1"/>
        <v>0</v>
      </c>
      <c r="K56" s="180"/>
    </row>
    <row r="57" spans="1:11" ht="23.25" thickBot="1">
      <c r="A57" s="23"/>
      <c r="B57" s="28"/>
      <c r="C57" s="28"/>
      <c r="D57" s="139" t="s">
        <v>214</v>
      </c>
      <c r="E57" s="57">
        <v>1</v>
      </c>
      <c r="F57" s="133">
        <v>1</v>
      </c>
      <c r="G57" s="58">
        <v>1999</v>
      </c>
      <c r="H57" s="55">
        <f t="shared" si="0"/>
        <v>0</v>
      </c>
      <c r="I57" s="58">
        <v>1</v>
      </c>
      <c r="J57" s="145">
        <f t="shared" si="1"/>
        <v>0</v>
      </c>
      <c r="K57" s="180"/>
    </row>
    <row r="58" spans="1:11" ht="23.25" thickBot="1">
      <c r="A58" s="23"/>
      <c r="B58" s="28"/>
      <c r="C58" s="28"/>
      <c r="D58" s="139" t="s">
        <v>143</v>
      </c>
      <c r="E58" s="57">
        <v>1</v>
      </c>
      <c r="F58" s="133">
        <v>1</v>
      </c>
      <c r="G58" s="58">
        <v>2006</v>
      </c>
      <c r="H58" s="55">
        <f t="shared" si="0"/>
        <v>0</v>
      </c>
      <c r="I58" s="58">
        <v>1</v>
      </c>
      <c r="J58" s="145">
        <f t="shared" si="1"/>
        <v>0</v>
      </c>
      <c r="K58" s="180"/>
    </row>
    <row r="59" spans="1:11" ht="23.25" thickBot="1">
      <c r="A59" s="23"/>
      <c r="B59" s="28"/>
      <c r="C59" s="28"/>
      <c r="D59" s="56" t="s">
        <v>90</v>
      </c>
      <c r="E59" s="57">
        <v>4</v>
      </c>
      <c r="F59" s="133">
        <v>1</v>
      </c>
      <c r="G59" s="58">
        <v>1998</v>
      </c>
      <c r="H59" s="55">
        <f t="shared" si="0"/>
        <v>0</v>
      </c>
      <c r="I59" s="58">
        <v>0</v>
      </c>
      <c r="J59" s="145">
        <f t="shared" si="1"/>
        <v>0</v>
      </c>
      <c r="K59" s="180"/>
    </row>
    <row r="60" spans="1:11" ht="23.25" thickBot="1">
      <c r="A60" s="23"/>
      <c r="B60" s="28"/>
      <c r="C60" s="28"/>
      <c r="D60" s="139" t="s">
        <v>76</v>
      </c>
      <c r="E60" s="57">
        <v>12</v>
      </c>
      <c r="F60" s="133">
        <v>1</v>
      </c>
      <c r="G60" s="58">
        <v>2013</v>
      </c>
      <c r="H60" s="55">
        <f t="shared" si="0"/>
        <v>12</v>
      </c>
      <c r="I60" s="58">
        <v>12</v>
      </c>
      <c r="J60" s="145">
        <f t="shared" si="1"/>
        <v>12</v>
      </c>
      <c r="K60" s="180"/>
    </row>
    <row r="61" spans="1:11" ht="23.25" thickBot="1">
      <c r="A61" s="23"/>
      <c r="B61" s="28"/>
      <c r="C61" s="28"/>
      <c r="D61" s="56" t="s">
        <v>144</v>
      </c>
      <c r="E61" s="57">
        <v>10</v>
      </c>
      <c r="F61" s="133">
        <v>1</v>
      </c>
      <c r="G61" s="58">
        <v>1984</v>
      </c>
      <c r="H61" s="55">
        <f t="shared" si="0"/>
        <v>0</v>
      </c>
      <c r="I61" s="58">
        <v>10</v>
      </c>
      <c r="J61" s="145">
        <f t="shared" si="1"/>
        <v>0</v>
      </c>
      <c r="K61" s="180"/>
    </row>
    <row r="62" spans="1:11" ht="23.25" thickBot="1">
      <c r="A62" s="23"/>
      <c r="B62" s="28"/>
      <c r="C62" s="31"/>
      <c r="D62" s="59" t="s">
        <v>145</v>
      </c>
      <c r="E62" s="60">
        <v>1</v>
      </c>
      <c r="F62" s="134">
        <v>1</v>
      </c>
      <c r="G62" s="138">
        <v>2003</v>
      </c>
      <c r="H62" s="55">
        <f t="shared" si="0"/>
        <v>0</v>
      </c>
      <c r="I62" s="138">
        <v>1</v>
      </c>
      <c r="J62" s="145">
        <f t="shared" si="1"/>
        <v>0</v>
      </c>
      <c r="K62" s="180"/>
    </row>
    <row r="63" spans="1:11" ht="30.75" thickBot="1">
      <c r="A63" s="64">
        <v>6</v>
      </c>
      <c r="B63" s="27" t="s">
        <v>82</v>
      </c>
      <c r="C63" s="27">
        <f>титул!B7+титул!B8</f>
        <v>63</v>
      </c>
      <c r="D63" s="52" t="s">
        <v>258</v>
      </c>
      <c r="E63" s="53">
        <v>1</v>
      </c>
      <c r="F63" s="54">
        <v>1</v>
      </c>
      <c r="G63" s="55">
        <v>2007</v>
      </c>
      <c r="H63" s="55">
        <f t="shared" si="0"/>
        <v>0</v>
      </c>
      <c r="I63" s="55">
        <v>1</v>
      </c>
      <c r="J63" s="145">
        <f t="shared" si="1"/>
        <v>0</v>
      </c>
      <c r="K63" s="180"/>
    </row>
    <row r="64" spans="1:11" ht="23.25" thickBot="1">
      <c r="A64" s="23"/>
      <c r="B64" s="29"/>
      <c r="C64" s="28"/>
      <c r="D64" s="56" t="s">
        <v>259</v>
      </c>
      <c r="E64" s="57">
        <v>1</v>
      </c>
      <c r="F64" s="133">
        <v>1</v>
      </c>
      <c r="G64" s="58">
        <v>2008</v>
      </c>
      <c r="H64" s="55">
        <f t="shared" si="0"/>
        <v>0</v>
      </c>
      <c r="I64" s="58">
        <v>1</v>
      </c>
      <c r="J64" s="145">
        <f t="shared" si="1"/>
        <v>0</v>
      </c>
      <c r="K64" s="180"/>
    </row>
    <row r="65" spans="1:11" ht="23.25" thickBot="1">
      <c r="A65" s="23"/>
      <c r="B65" s="29"/>
      <c r="C65" s="28"/>
      <c r="D65" s="56" t="s">
        <v>44</v>
      </c>
      <c r="E65" s="57">
        <v>5</v>
      </c>
      <c r="F65" s="133">
        <v>1</v>
      </c>
      <c r="G65" s="58">
        <v>2010</v>
      </c>
      <c r="H65" s="55">
        <f t="shared" si="0"/>
        <v>0</v>
      </c>
      <c r="I65" s="58">
        <v>5</v>
      </c>
      <c r="J65" s="145">
        <f t="shared" si="1"/>
        <v>0</v>
      </c>
      <c r="K65" s="180"/>
    </row>
    <row r="66" spans="1:11" ht="23.25" thickBot="1">
      <c r="A66" s="23"/>
      <c r="B66" s="29"/>
      <c r="C66" s="28"/>
      <c r="D66" s="56" t="s">
        <v>77</v>
      </c>
      <c r="E66" s="57">
        <v>12</v>
      </c>
      <c r="F66" s="58">
        <v>1</v>
      </c>
      <c r="G66" s="58">
        <v>2014</v>
      </c>
      <c r="H66" s="55">
        <f t="shared" si="0"/>
        <v>12</v>
      </c>
      <c r="I66" s="58">
        <v>12</v>
      </c>
      <c r="J66" s="145">
        <f t="shared" si="1"/>
        <v>12</v>
      </c>
      <c r="K66" s="180"/>
    </row>
    <row r="67" spans="1:11" ht="23.25" thickBot="1">
      <c r="A67" s="23"/>
      <c r="B67" s="29"/>
      <c r="C67" s="28"/>
      <c r="D67" s="56" t="s">
        <v>104</v>
      </c>
      <c r="E67" s="57">
        <v>1</v>
      </c>
      <c r="F67" s="133">
        <v>1</v>
      </c>
      <c r="G67" s="58">
        <v>2000</v>
      </c>
      <c r="H67" s="55">
        <f t="shared" si="0"/>
        <v>0</v>
      </c>
      <c r="I67" s="58">
        <v>1</v>
      </c>
      <c r="J67" s="145">
        <f t="shared" si="1"/>
        <v>0</v>
      </c>
      <c r="K67" s="180"/>
    </row>
    <row r="68" spans="1:11" ht="23.25" thickBot="1">
      <c r="A68" s="23"/>
      <c r="B68" s="29"/>
      <c r="C68" s="28"/>
      <c r="D68" s="56" t="s">
        <v>105</v>
      </c>
      <c r="E68" s="57">
        <v>1</v>
      </c>
      <c r="F68" s="133">
        <v>1</v>
      </c>
      <c r="G68" s="58">
        <v>2001</v>
      </c>
      <c r="H68" s="55">
        <f t="shared" si="0"/>
        <v>0</v>
      </c>
      <c r="I68" s="58">
        <v>1</v>
      </c>
      <c r="J68" s="145">
        <f t="shared" si="1"/>
        <v>0</v>
      </c>
      <c r="K68" s="180"/>
    </row>
    <row r="69" spans="1:11" ht="15.75" thickBot="1">
      <c r="A69" s="23"/>
      <c r="B69" s="29"/>
      <c r="C69" s="28"/>
      <c r="D69" s="56" t="s">
        <v>106</v>
      </c>
      <c r="E69" s="57">
        <v>4</v>
      </c>
      <c r="F69" s="133">
        <v>1</v>
      </c>
      <c r="G69" s="58">
        <v>2000</v>
      </c>
      <c r="H69" s="55">
        <f t="shared" si="0"/>
        <v>0</v>
      </c>
      <c r="I69" s="58">
        <v>4</v>
      </c>
      <c r="J69" s="145">
        <f t="shared" si="1"/>
        <v>0</v>
      </c>
      <c r="K69" s="180"/>
    </row>
    <row r="70" spans="1:11" ht="23.25" thickBot="1">
      <c r="A70" s="23"/>
      <c r="B70" s="29"/>
      <c r="C70" s="28"/>
      <c r="D70" s="56" t="s">
        <v>50</v>
      </c>
      <c r="E70" s="57">
        <v>3</v>
      </c>
      <c r="F70" s="133">
        <v>1</v>
      </c>
      <c r="G70" s="58">
        <v>2006</v>
      </c>
      <c r="H70" s="55">
        <f t="shared" si="0"/>
        <v>0</v>
      </c>
      <c r="I70" s="58">
        <v>3</v>
      </c>
      <c r="J70" s="145">
        <f t="shared" si="1"/>
        <v>0</v>
      </c>
      <c r="K70" s="180"/>
    </row>
    <row r="71" spans="1:11" ht="23.25" thickBot="1">
      <c r="A71" s="23"/>
      <c r="B71" s="29"/>
      <c r="C71" s="28"/>
      <c r="D71" s="56" t="s">
        <v>51</v>
      </c>
      <c r="E71" s="57">
        <v>1</v>
      </c>
      <c r="F71" s="133">
        <v>1</v>
      </c>
      <c r="G71" s="58">
        <v>2001</v>
      </c>
      <c r="H71" s="55">
        <f aca="true" t="shared" si="2" ref="H71:H134">IF(G71&gt;2011,E71,0)</f>
        <v>0</v>
      </c>
      <c r="I71" s="58">
        <v>1</v>
      </c>
      <c r="J71" s="145">
        <f aca="true" t="shared" si="3" ref="J71:J134">IF(G71&gt;2011,I71,0)</f>
        <v>0</v>
      </c>
      <c r="K71" s="180"/>
    </row>
    <row r="72" spans="1:11" ht="15.75" thickBot="1">
      <c r="A72" s="23"/>
      <c r="B72" s="29"/>
      <c r="C72" s="28"/>
      <c r="D72" s="56" t="s">
        <v>52</v>
      </c>
      <c r="E72" s="57">
        <v>1</v>
      </c>
      <c r="F72" s="133">
        <v>1</v>
      </c>
      <c r="G72" s="58">
        <v>2005</v>
      </c>
      <c r="H72" s="55">
        <f t="shared" si="2"/>
        <v>0</v>
      </c>
      <c r="I72" s="58">
        <v>1</v>
      </c>
      <c r="J72" s="145">
        <f t="shared" si="3"/>
        <v>0</v>
      </c>
      <c r="K72" s="180"/>
    </row>
    <row r="73" spans="1:11" ht="23.25" thickBot="1">
      <c r="A73" s="23"/>
      <c r="B73" s="29"/>
      <c r="C73" s="31"/>
      <c r="D73" s="59" t="s">
        <v>53</v>
      </c>
      <c r="E73" s="60">
        <v>5</v>
      </c>
      <c r="F73" s="134">
        <v>1</v>
      </c>
      <c r="G73" s="138">
        <v>2010</v>
      </c>
      <c r="H73" s="55">
        <f t="shared" si="2"/>
        <v>0</v>
      </c>
      <c r="I73" s="138">
        <v>5</v>
      </c>
      <c r="J73" s="145">
        <f t="shared" si="3"/>
        <v>0</v>
      </c>
      <c r="K73" s="180"/>
    </row>
    <row r="74" spans="1:11" ht="23.25" thickBot="1">
      <c r="A74" s="64">
        <v>7</v>
      </c>
      <c r="B74" s="27" t="s">
        <v>295</v>
      </c>
      <c r="C74" s="29">
        <f>титул!B8+титул!B9</f>
        <v>63</v>
      </c>
      <c r="D74" s="52" t="s">
        <v>216</v>
      </c>
      <c r="E74" s="53">
        <v>4</v>
      </c>
      <c r="F74" s="54">
        <v>1</v>
      </c>
      <c r="G74" s="55">
        <v>2006</v>
      </c>
      <c r="H74" s="55">
        <f t="shared" si="2"/>
        <v>0</v>
      </c>
      <c r="I74" s="55">
        <v>4</v>
      </c>
      <c r="J74" s="145">
        <f t="shared" si="3"/>
        <v>0</v>
      </c>
      <c r="K74" s="180"/>
    </row>
    <row r="75" spans="1:11" ht="23.25" thickBot="1">
      <c r="A75" s="23"/>
      <c r="B75" s="28"/>
      <c r="C75" s="28"/>
      <c r="D75" s="139" t="s">
        <v>217</v>
      </c>
      <c r="E75" s="57">
        <v>3</v>
      </c>
      <c r="F75" s="133">
        <v>1</v>
      </c>
      <c r="G75" s="58">
        <v>2003</v>
      </c>
      <c r="H75" s="55">
        <f t="shared" si="2"/>
        <v>0</v>
      </c>
      <c r="I75" s="58">
        <v>3</v>
      </c>
      <c r="J75" s="145">
        <f t="shared" si="3"/>
        <v>0</v>
      </c>
      <c r="K75" s="180"/>
    </row>
    <row r="76" spans="1:11" ht="23.25" thickBot="1">
      <c r="A76" s="23"/>
      <c r="B76" s="29"/>
      <c r="C76" s="28"/>
      <c r="D76" s="139" t="s">
        <v>218</v>
      </c>
      <c r="E76" s="57">
        <v>4</v>
      </c>
      <c r="F76" s="133">
        <v>1</v>
      </c>
      <c r="G76" s="58">
        <v>2004</v>
      </c>
      <c r="H76" s="55">
        <f t="shared" si="2"/>
        <v>0</v>
      </c>
      <c r="I76" s="58">
        <v>4</v>
      </c>
      <c r="J76" s="145">
        <f t="shared" si="3"/>
        <v>0</v>
      </c>
      <c r="K76" s="180"/>
    </row>
    <row r="77" spans="1:11" ht="23.25" thickBot="1">
      <c r="A77" s="23"/>
      <c r="B77" s="29"/>
      <c r="C77" s="28"/>
      <c r="D77" s="139" t="s">
        <v>219</v>
      </c>
      <c r="E77" s="57">
        <v>2</v>
      </c>
      <c r="F77" s="133">
        <v>1</v>
      </c>
      <c r="G77" s="58">
        <v>2002</v>
      </c>
      <c r="H77" s="55">
        <f t="shared" si="2"/>
        <v>0</v>
      </c>
      <c r="I77" s="58">
        <v>2</v>
      </c>
      <c r="J77" s="145">
        <f t="shared" si="3"/>
        <v>0</v>
      </c>
      <c r="K77" s="180"/>
    </row>
    <row r="78" spans="1:11" ht="23.25" thickBot="1">
      <c r="A78" s="23"/>
      <c r="B78" s="29"/>
      <c r="C78" s="28"/>
      <c r="D78" s="56" t="s">
        <v>220</v>
      </c>
      <c r="E78" s="57">
        <v>1</v>
      </c>
      <c r="F78" s="133">
        <v>1</v>
      </c>
      <c r="G78" s="58">
        <v>2007</v>
      </c>
      <c r="H78" s="55">
        <f t="shared" si="2"/>
        <v>0</v>
      </c>
      <c r="I78" s="58">
        <v>1</v>
      </c>
      <c r="J78" s="145">
        <f t="shared" si="3"/>
        <v>0</v>
      </c>
      <c r="K78" s="180"/>
    </row>
    <row r="79" spans="1:11" ht="23.25" thickBot="1">
      <c r="A79" s="23"/>
      <c r="B79" s="29"/>
      <c r="C79" s="28"/>
      <c r="D79" s="139" t="s">
        <v>232</v>
      </c>
      <c r="E79" s="57">
        <v>1</v>
      </c>
      <c r="F79" s="133">
        <v>1</v>
      </c>
      <c r="G79" s="58">
        <v>2007</v>
      </c>
      <c r="H79" s="55">
        <f t="shared" si="2"/>
        <v>0</v>
      </c>
      <c r="I79" s="58">
        <v>1</v>
      </c>
      <c r="J79" s="145">
        <f t="shared" si="3"/>
        <v>0</v>
      </c>
      <c r="K79" s="180"/>
    </row>
    <row r="80" spans="1:11" ht="15.75" thickBot="1">
      <c r="A80" s="23"/>
      <c r="B80" s="29"/>
      <c r="C80" s="28"/>
      <c r="D80" s="139" t="s">
        <v>221</v>
      </c>
      <c r="E80" s="57">
        <v>1</v>
      </c>
      <c r="F80" s="133">
        <v>1</v>
      </c>
      <c r="G80" s="58">
        <v>2000</v>
      </c>
      <c r="H80" s="55">
        <f t="shared" si="2"/>
        <v>0</v>
      </c>
      <c r="I80" s="58">
        <v>0</v>
      </c>
      <c r="J80" s="145">
        <f t="shared" si="3"/>
        <v>0</v>
      </c>
      <c r="K80" s="180"/>
    </row>
    <row r="81" spans="1:11" ht="23.25" thickBot="1">
      <c r="A81" s="23"/>
      <c r="B81" s="29"/>
      <c r="C81" s="28"/>
      <c r="D81" s="139" t="s">
        <v>138</v>
      </c>
      <c r="E81" s="57">
        <v>1</v>
      </c>
      <c r="F81" s="133">
        <v>1</v>
      </c>
      <c r="G81" s="58">
        <v>2008</v>
      </c>
      <c r="H81" s="55">
        <f t="shared" si="2"/>
        <v>0</v>
      </c>
      <c r="I81" s="58">
        <v>1</v>
      </c>
      <c r="J81" s="145">
        <f t="shared" si="3"/>
        <v>0</v>
      </c>
      <c r="K81" s="180"/>
    </row>
    <row r="82" spans="1:11" ht="23.25" thickBot="1">
      <c r="A82" s="23"/>
      <c r="B82" s="29"/>
      <c r="C82" s="28"/>
      <c r="D82" s="139" t="s">
        <v>139</v>
      </c>
      <c r="E82" s="57">
        <v>1</v>
      </c>
      <c r="F82" s="133">
        <v>1</v>
      </c>
      <c r="G82" s="58">
        <v>2004</v>
      </c>
      <c r="H82" s="55">
        <f t="shared" si="2"/>
        <v>0</v>
      </c>
      <c r="I82" s="58">
        <v>1</v>
      </c>
      <c r="J82" s="145">
        <f t="shared" si="3"/>
        <v>0</v>
      </c>
      <c r="K82" s="180"/>
    </row>
    <row r="83" spans="1:11" ht="23.25" thickBot="1">
      <c r="A83" s="23"/>
      <c r="B83" s="29"/>
      <c r="C83" s="28"/>
      <c r="D83" s="56" t="s">
        <v>302</v>
      </c>
      <c r="E83" s="57">
        <v>12</v>
      </c>
      <c r="F83" s="220">
        <v>1</v>
      </c>
      <c r="G83" s="58">
        <v>2014</v>
      </c>
      <c r="H83" s="55">
        <f t="shared" si="2"/>
        <v>12</v>
      </c>
      <c r="I83" s="58">
        <v>12</v>
      </c>
      <c r="J83" s="145">
        <f t="shared" si="3"/>
        <v>12</v>
      </c>
      <c r="K83" s="180"/>
    </row>
    <row r="84" spans="1:11" ht="23.25" thickBot="1">
      <c r="A84" s="23"/>
      <c r="B84" s="30"/>
      <c r="C84" s="31"/>
      <c r="D84" s="140" t="s">
        <v>140</v>
      </c>
      <c r="E84" s="60">
        <v>2</v>
      </c>
      <c r="F84" s="134">
        <v>1</v>
      </c>
      <c r="G84" s="138">
        <v>2009</v>
      </c>
      <c r="H84" s="55">
        <f t="shared" si="2"/>
        <v>0</v>
      </c>
      <c r="I84" s="138">
        <v>2</v>
      </c>
      <c r="J84" s="145">
        <f t="shared" si="3"/>
        <v>0</v>
      </c>
      <c r="K84" s="180"/>
    </row>
    <row r="85" spans="1:11" ht="23.25" thickBot="1">
      <c r="A85" s="64">
        <v>8</v>
      </c>
      <c r="B85" s="28" t="s">
        <v>263</v>
      </c>
      <c r="C85" s="29">
        <f>титул!B7+титул!B8</f>
        <v>63</v>
      </c>
      <c r="D85" s="52" t="s">
        <v>264</v>
      </c>
      <c r="E85" s="53">
        <v>13</v>
      </c>
      <c r="F85" s="54">
        <v>1</v>
      </c>
      <c r="G85" s="55">
        <v>2003</v>
      </c>
      <c r="H85" s="55">
        <f t="shared" si="2"/>
        <v>0</v>
      </c>
      <c r="I85" s="55">
        <v>13</v>
      </c>
      <c r="J85" s="145">
        <f t="shared" si="3"/>
        <v>0</v>
      </c>
      <c r="K85" s="180"/>
    </row>
    <row r="86" spans="1:11" ht="23.25" thickBot="1">
      <c r="A86" s="23"/>
      <c r="B86" s="28"/>
      <c r="C86" s="28"/>
      <c r="D86" s="127" t="s">
        <v>265</v>
      </c>
      <c r="E86" s="178">
        <v>5</v>
      </c>
      <c r="F86" s="179">
        <v>1</v>
      </c>
      <c r="G86" s="137">
        <v>2011</v>
      </c>
      <c r="H86" s="55">
        <f t="shared" si="2"/>
        <v>0</v>
      </c>
      <c r="I86" s="137">
        <v>5</v>
      </c>
      <c r="J86" s="145">
        <f t="shared" si="3"/>
        <v>0</v>
      </c>
      <c r="K86" s="180"/>
    </row>
    <row r="87" spans="1:11" ht="23.25" thickBot="1">
      <c r="A87" s="23"/>
      <c r="B87" s="28"/>
      <c r="C87" s="28"/>
      <c r="D87" s="56" t="s">
        <v>266</v>
      </c>
      <c r="E87" s="57">
        <v>20</v>
      </c>
      <c r="F87" s="133">
        <v>1</v>
      </c>
      <c r="G87" s="58">
        <v>1978</v>
      </c>
      <c r="H87" s="55">
        <f t="shared" si="2"/>
        <v>0</v>
      </c>
      <c r="I87" s="58">
        <v>20</v>
      </c>
      <c r="J87" s="145">
        <f t="shared" si="3"/>
        <v>0</v>
      </c>
      <c r="K87" s="180"/>
    </row>
    <row r="88" spans="1:11" ht="15.75" thickBot="1">
      <c r="A88" s="23"/>
      <c r="B88" s="28"/>
      <c r="C88" s="28"/>
      <c r="D88" s="56" t="s">
        <v>267</v>
      </c>
      <c r="E88" s="57">
        <v>4</v>
      </c>
      <c r="F88" s="133">
        <v>1</v>
      </c>
      <c r="G88" s="58">
        <v>1984</v>
      </c>
      <c r="H88" s="55">
        <f t="shared" si="2"/>
        <v>0</v>
      </c>
      <c r="I88" s="58">
        <v>4</v>
      </c>
      <c r="J88" s="145">
        <f t="shared" si="3"/>
        <v>0</v>
      </c>
      <c r="K88" s="180"/>
    </row>
    <row r="89" spans="1:11" ht="15.75" thickBot="1">
      <c r="A89" s="23"/>
      <c r="B89" s="28"/>
      <c r="C89" s="28"/>
      <c r="D89" s="56" t="s">
        <v>268</v>
      </c>
      <c r="E89" s="57">
        <v>3</v>
      </c>
      <c r="F89" s="133">
        <v>1</v>
      </c>
      <c r="G89" s="58">
        <v>2006</v>
      </c>
      <c r="H89" s="55">
        <f t="shared" si="2"/>
        <v>0</v>
      </c>
      <c r="I89" s="58">
        <v>3</v>
      </c>
      <c r="J89" s="145">
        <f t="shared" si="3"/>
        <v>0</v>
      </c>
      <c r="K89" s="180"/>
    </row>
    <row r="90" spans="1:11" ht="23.25" thickBot="1">
      <c r="A90" s="23"/>
      <c r="B90" s="28"/>
      <c r="C90" s="28"/>
      <c r="D90" s="56" t="s">
        <v>269</v>
      </c>
      <c r="E90" s="57">
        <v>4</v>
      </c>
      <c r="F90" s="133">
        <v>1</v>
      </c>
      <c r="G90" s="58">
        <v>1999</v>
      </c>
      <c r="H90" s="55">
        <f t="shared" si="2"/>
        <v>0</v>
      </c>
      <c r="I90" s="58">
        <v>4</v>
      </c>
      <c r="J90" s="145">
        <f t="shared" si="3"/>
        <v>0</v>
      </c>
      <c r="K90" s="180"/>
    </row>
    <row r="91" spans="1:11" ht="15.75" thickBot="1">
      <c r="A91" s="23"/>
      <c r="B91" s="28"/>
      <c r="C91" s="28"/>
      <c r="D91" s="56" t="s">
        <v>270</v>
      </c>
      <c r="E91" s="57">
        <v>3</v>
      </c>
      <c r="F91" s="133">
        <v>1</v>
      </c>
      <c r="G91" s="58">
        <v>2004</v>
      </c>
      <c r="H91" s="55">
        <f t="shared" si="2"/>
        <v>0</v>
      </c>
      <c r="I91" s="58">
        <v>3</v>
      </c>
      <c r="J91" s="145">
        <f t="shared" si="3"/>
        <v>0</v>
      </c>
      <c r="K91" s="180"/>
    </row>
    <row r="92" spans="1:11" ht="23.25" thickBot="1">
      <c r="A92" s="23"/>
      <c r="B92" s="28"/>
      <c r="C92" s="28"/>
      <c r="D92" s="56" t="s">
        <v>271</v>
      </c>
      <c r="E92" s="57">
        <v>20</v>
      </c>
      <c r="F92" s="133">
        <v>1</v>
      </c>
      <c r="G92" s="58">
        <v>1988</v>
      </c>
      <c r="H92" s="55">
        <f t="shared" si="2"/>
        <v>0</v>
      </c>
      <c r="I92" s="58">
        <v>20</v>
      </c>
      <c r="J92" s="145">
        <f t="shared" si="3"/>
        <v>0</v>
      </c>
      <c r="K92" s="180"/>
    </row>
    <row r="93" spans="1:11" ht="23.25" thickBot="1">
      <c r="A93" s="23"/>
      <c r="B93" s="28"/>
      <c r="C93" s="28"/>
      <c r="D93" s="188" t="s">
        <v>272</v>
      </c>
      <c r="E93" s="189">
        <v>15</v>
      </c>
      <c r="F93" s="190">
        <v>1</v>
      </c>
      <c r="G93" s="191">
        <v>2008</v>
      </c>
      <c r="H93" s="55">
        <f t="shared" si="2"/>
        <v>0</v>
      </c>
      <c r="I93" s="191">
        <v>15</v>
      </c>
      <c r="J93" s="145">
        <f t="shared" si="3"/>
        <v>0</v>
      </c>
      <c r="K93" s="180"/>
    </row>
    <row r="94" spans="1:11" ht="23.25" thickBot="1">
      <c r="A94" s="23"/>
      <c r="B94" s="30"/>
      <c r="C94" s="31"/>
      <c r="D94" s="59" t="s">
        <v>273</v>
      </c>
      <c r="E94" s="60">
        <v>20</v>
      </c>
      <c r="F94" s="134">
        <v>1</v>
      </c>
      <c r="G94" s="138">
        <v>1986</v>
      </c>
      <c r="H94" s="55">
        <f t="shared" si="2"/>
        <v>0</v>
      </c>
      <c r="I94" s="138">
        <v>20</v>
      </c>
      <c r="J94" s="145">
        <f t="shared" si="3"/>
        <v>0</v>
      </c>
      <c r="K94" s="180"/>
    </row>
    <row r="95" spans="1:11" ht="15.75" thickBot="1">
      <c r="A95" s="64">
        <v>9</v>
      </c>
      <c r="B95" s="28" t="s">
        <v>261</v>
      </c>
      <c r="C95" s="27">
        <f>титул!B7+титул!B8</f>
        <v>63</v>
      </c>
      <c r="D95" s="56" t="s">
        <v>274</v>
      </c>
      <c r="E95" s="57">
        <v>4</v>
      </c>
      <c r="F95" s="54">
        <v>1</v>
      </c>
      <c r="G95" s="55">
        <v>2004</v>
      </c>
      <c r="H95" s="55">
        <f t="shared" si="2"/>
        <v>0</v>
      </c>
      <c r="I95" s="137">
        <v>4</v>
      </c>
      <c r="J95" s="145">
        <f t="shared" si="3"/>
        <v>0</v>
      </c>
      <c r="K95" s="180"/>
    </row>
    <row r="96" spans="1:11" ht="15.75" thickBot="1">
      <c r="A96" s="23"/>
      <c r="B96" s="29"/>
      <c r="C96" s="28"/>
      <c r="D96" s="56" t="s">
        <v>275</v>
      </c>
      <c r="E96" s="57">
        <v>13</v>
      </c>
      <c r="F96" s="133">
        <v>1</v>
      </c>
      <c r="G96" s="58">
        <v>2006</v>
      </c>
      <c r="H96" s="55">
        <f t="shared" si="2"/>
        <v>0</v>
      </c>
      <c r="I96" s="58">
        <v>13</v>
      </c>
      <c r="J96" s="145">
        <f t="shared" si="3"/>
        <v>0</v>
      </c>
      <c r="K96" s="180"/>
    </row>
    <row r="97" spans="1:11" ht="15.75" thickBot="1">
      <c r="A97" s="23"/>
      <c r="B97" s="28"/>
      <c r="C97" s="28"/>
      <c r="D97" s="56" t="s">
        <v>15</v>
      </c>
      <c r="E97" s="57">
        <v>12</v>
      </c>
      <c r="F97" s="133">
        <v>1</v>
      </c>
      <c r="G97" s="58">
        <v>2006</v>
      </c>
      <c r="H97" s="55">
        <f t="shared" si="2"/>
        <v>0</v>
      </c>
      <c r="I97" s="58">
        <v>12</v>
      </c>
      <c r="J97" s="145">
        <f t="shared" si="3"/>
        <v>0</v>
      </c>
      <c r="K97" s="180"/>
    </row>
    <row r="98" spans="1:11" ht="23.25" thickBot="1">
      <c r="A98" s="23"/>
      <c r="B98" s="28"/>
      <c r="C98" s="28"/>
      <c r="D98" s="56" t="s">
        <v>16</v>
      </c>
      <c r="E98" s="57">
        <v>10</v>
      </c>
      <c r="F98" s="133">
        <v>1</v>
      </c>
      <c r="G98" s="58">
        <v>2013</v>
      </c>
      <c r="H98" s="55">
        <f t="shared" si="2"/>
        <v>10</v>
      </c>
      <c r="I98" s="58">
        <v>10</v>
      </c>
      <c r="J98" s="145">
        <f t="shared" si="3"/>
        <v>10</v>
      </c>
      <c r="K98" s="180"/>
    </row>
    <row r="99" spans="1:11" ht="23.25" thickBot="1">
      <c r="A99" s="23"/>
      <c r="B99" s="29"/>
      <c r="C99" s="28"/>
      <c r="D99" s="56" t="s">
        <v>17</v>
      </c>
      <c r="E99" s="57">
        <v>8</v>
      </c>
      <c r="F99" s="133">
        <v>1</v>
      </c>
      <c r="G99" s="58">
        <v>2008</v>
      </c>
      <c r="H99" s="55">
        <f t="shared" si="2"/>
        <v>0</v>
      </c>
      <c r="I99" s="58">
        <v>8</v>
      </c>
      <c r="J99" s="145">
        <f t="shared" si="3"/>
        <v>0</v>
      </c>
      <c r="K99" s="180"/>
    </row>
    <row r="100" spans="1:11" ht="15.75" thickBot="1">
      <c r="A100" s="23"/>
      <c r="B100" s="29"/>
      <c r="C100" s="28"/>
      <c r="D100" s="56" t="s">
        <v>18</v>
      </c>
      <c r="E100" s="57">
        <v>10</v>
      </c>
      <c r="F100" s="133">
        <v>1</v>
      </c>
      <c r="G100" s="58">
        <v>2002</v>
      </c>
      <c r="H100" s="55">
        <f t="shared" si="2"/>
        <v>0</v>
      </c>
      <c r="I100" s="58">
        <v>0</v>
      </c>
      <c r="J100" s="145">
        <f t="shared" si="3"/>
        <v>0</v>
      </c>
      <c r="K100" s="180"/>
    </row>
    <row r="101" spans="1:11" ht="15.75" thickBot="1">
      <c r="A101" s="23"/>
      <c r="B101" s="29"/>
      <c r="C101" s="28"/>
      <c r="D101" s="56" t="s">
        <v>19</v>
      </c>
      <c r="E101" s="57">
        <v>10</v>
      </c>
      <c r="F101" s="133">
        <v>0</v>
      </c>
      <c r="G101" s="58">
        <v>1987</v>
      </c>
      <c r="H101" s="55">
        <f t="shared" si="2"/>
        <v>0</v>
      </c>
      <c r="I101" s="58">
        <v>10</v>
      </c>
      <c r="J101" s="145">
        <f t="shared" si="3"/>
        <v>0</v>
      </c>
      <c r="K101" s="180"/>
    </row>
    <row r="102" spans="1:11" ht="23.25" thickBot="1">
      <c r="A102" s="23"/>
      <c r="B102" s="29"/>
      <c r="C102" s="28"/>
      <c r="D102" s="56" t="s">
        <v>20</v>
      </c>
      <c r="E102" s="57">
        <v>10</v>
      </c>
      <c r="F102" s="133">
        <v>1</v>
      </c>
      <c r="G102" s="58">
        <v>2003</v>
      </c>
      <c r="H102" s="55">
        <f t="shared" si="2"/>
        <v>0</v>
      </c>
      <c r="I102" s="58">
        <v>10</v>
      </c>
      <c r="J102" s="145">
        <f t="shared" si="3"/>
        <v>0</v>
      </c>
      <c r="K102" s="180"/>
    </row>
    <row r="103" spans="1:11" ht="23.25" thickBot="1">
      <c r="A103" s="23"/>
      <c r="B103" s="30"/>
      <c r="C103" s="31"/>
      <c r="D103" s="59" t="s">
        <v>21</v>
      </c>
      <c r="E103" s="60">
        <v>20</v>
      </c>
      <c r="F103" s="190">
        <v>0</v>
      </c>
      <c r="G103" s="191">
        <v>1989</v>
      </c>
      <c r="H103" s="55">
        <f t="shared" si="2"/>
        <v>0</v>
      </c>
      <c r="I103" s="191">
        <v>20</v>
      </c>
      <c r="J103" s="145">
        <f t="shared" si="3"/>
        <v>0</v>
      </c>
      <c r="K103" s="180"/>
    </row>
    <row r="104" spans="1:11" ht="11.25" customHeight="1" thickBot="1">
      <c r="A104" s="262">
        <v>10</v>
      </c>
      <c r="B104" s="260" t="s">
        <v>260</v>
      </c>
      <c r="C104" s="27">
        <f>титул!B7+титул!B8</f>
        <v>63</v>
      </c>
      <c r="D104" s="52" t="s">
        <v>31</v>
      </c>
      <c r="E104" s="53">
        <v>10</v>
      </c>
      <c r="F104" s="54">
        <v>1</v>
      </c>
      <c r="G104" s="55">
        <v>2006</v>
      </c>
      <c r="H104" s="55">
        <f t="shared" si="2"/>
        <v>0</v>
      </c>
      <c r="I104" s="55">
        <v>10</v>
      </c>
      <c r="J104" s="145">
        <f t="shared" si="3"/>
        <v>0</v>
      </c>
      <c r="K104" s="257">
        <f>SUM(J104:J109)/C104</f>
        <v>0.5555555555555556</v>
      </c>
    </row>
    <row r="105" spans="1:11" ht="11.25" customHeight="1" thickBot="1">
      <c r="A105" s="263"/>
      <c r="B105" s="261"/>
      <c r="C105" s="28"/>
      <c r="D105" s="56" t="s">
        <v>231</v>
      </c>
      <c r="E105" s="57">
        <v>1</v>
      </c>
      <c r="F105" s="133">
        <v>1</v>
      </c>
      <c r="G105" s="58">
        <v>2001</v>
      </c>
      <c r="H105" s="55">
        <f t="shared" si="2"/>
        <v>0</v>
      </c>
      <c r="I105" s="58">
        <v>0</v>
      </c>
      <c r="J105" s="145">
        <f t="shared" si="3"/>
        <v>0</v>
      </c>
      <c r="K105" s="258"/>
    </row>
    <row r="106" spans="1:11" ht="11.25" customHeight="1" thickBot="1">
      <c r="A106" s="263"/>
      <c r="B106" s="261"/>
      <c r="C106" s="28"/>
      <c r="D106" s="56" t="s">
        <v>32</v>
      </c>
      <c r="E106" s="57">
        <v>10</v>
      </c>
      <c r="F106" s="133">
        <v>0</v>
      </c>
      <c r="G106" s="58">
        <v>2009</v>
      </c>
      <c r="H106" s="55">
        <f t="shared" si="2"/>
        <v>0</v>
      </c>
      <c r="I106" s="58">
        <v>10</v>
      </c>
      <c r="J106" s="145">
        <f t="shared" si="3"/>
        <v>0</v>
      </c>
      <c r="K106" s="258"/>
    </row>
    <row r="107" spans="1:11" ht="26.25" customHeight="1" thickBot="1">
      <c r="A107" s="23"/>
      <c r="B107" s="28"/>
      <c r="C107" s="28"/>
      <c r="D107" s="56" t="s">
        <v>48</v>
      </c>
      <c r="E107" s="57">
        <v>20</v>
      </c>
      <c r="F107" s="133">
        <v>1</v>
      </c>
      <c r="G107" s="58">
        <v>2013</v>
      </c>
      <c r="H107" s="55">
        <f t="shared" si="2"/>
        <v>20</v>
      </c>
      <c r="I107" s="58">
        <v>20</v>
      </c>
      <c r="J107" s="145">
        <f t="shared" si="3"/>
        <v>20</v>
      </c>
      <c r="K107" s="258"/>
    </row>
    <row r="108" spans="1:11" ht="26.25" customHeight="1" thickBot="1">
      <c r="A108" s="23"/>
      <c r="B108" s="28"/>
      <c r="C108" s="28"/>
      <c r="D108" s="204" t="s">
        <v>2</v>
      </c>
      <c r="E108" s="207">
        <v>15</v>
      </c>
      <c r="F108" s="208">
        <v>1</v>
      </c>
      <c r="G108" s="209">
        <v>2016</v>
      </c>
      <c r="H108" s="55">
        <f t="shared" si="2"/>
        <v>15</v>
      </c>
      <c r="I108" s="209">
        <v>15</v>
      </c>
      <c r="J108" s="145">
        <f t="shared" si="3"/>
        <v>15</v>
      </c>
      <c r="K108" s="258"/>
    </row>
    <row r="109" spans="1:11" ht="11.25" customHeight="1" thickBot="1">
      <c r="A109" s="23"/>
      <c r="B109" s="28"/>
      <c r="C109" s="28"/>
      <c r="D109" s="56" t="s">
        <v>255</v>
      </c>
      <c r="E109" s="57">
        <v>1</v>
      </c>
      <c r="F109" s="133">
        <v>1</v>
      </c>
      <c r="G109" s="58">
        <v>2006</v>
      </c>
      <c r="H109" s="55">
        <f t="shared" si="2"/>
        <v>0</v>
      </c>
      <c r="I109" s="58">
        <v>1</v>
      </c>
      <c r="J109" s="145">
        <f t="shared" si="3"/>
        <v>0</v>
      </c>
      <c r="K109" s="258"/>
    </row>
    <row r="110" spans="1:11" ht="11.25" customHeight="1" thickBot="1">
      <c r="A110" s="23"/>
      <c r="B110" s="28"/>
      <c r="C110" s="28"/>
      <c r="D110" s="56" t="s">
        <v>197</v>
      </c>
      <c r="E110" s="57">
        <v>10</v>
      </c>
      <c r="F110" s="133">
        <v>1</v>
      </c>
      <c r="G110" s="58">
        <v>2003</v>
      </c>
      <c r="H110" s="55">
        <f t="shared" si="2"/>
        <v>0</v>
      </c>
      <c r="I110" s="58">
        <v>10</v>
      </c>
      <c r="J110" s="145">
        <f t="shared" si="3"/>
        <v>0</v>
      </c>
      <c r="K110" s="180"/>
    </row>
    <row r="111" spans="1:11" ht="11.25" customHeight="1" thickBot="1">
      <c r="A111" s="23"/>
      <c r="B111" s="28"/>
      <c r="C111" s="28"/>
      <c r="D111" s="56" t="s">
        <v>289</v>
      </c>
      <c r="E111" s="57">
        <v>12</v>
      </c>
      <c r="F111" s="133">
        <v>1</v>
      </c>
      <c r="G111" s="58">
        <v>2008</v>
      </c>
      <c r="H111" s="55">
        <f t="shared" si="2"/>
        <v>0</v>
      </c>
      <c r="I111" s="58">
        <v>12</v>
      </c>
      <c r="J111" s="145">
        <f t="shared" si="3"/>
        <v>0</v>
      </c>
      <c r="K111" s="180"/>
    </row>
    <row r="112" spans="1:11" ht="11.25" customHeight="1" thickBot="1">
      <c r="A112" s="23"/>
      <c r="B112" s="28"/>
      <c r="C112" s="28"/>
      <c r="D112" s="139" t="s">
        <v>256</v>
      </c>
      <c r="E112" s="57">
        <v>3</v>
      </c>
      <c r="F112" s="133">
        <v>0</v>
      </c>
      <c r="G112" s="58">
        <v>2009</v>
      </c>
      <c r="H112" s="55">
        <f t="shared" si="2"/>
        <v>0</v>
      </c>
      <c r="I112" s="58">
        <v>3</v>
      </c>
      <c r="J112" s="145">
        <f t="shared" si="3"/>
        <v>0</v>
      </c>
      <c r="K112" s="180"/>
    </row>
    <row r="113" spans="1:11" ht="11.25" customHeight="1" thickBot="1">
      <c r="A113" s="23"/>
      <c r="B113" s="28"/>
      <c r="C113" s="28"/>
      <c r="D113" s="214" t="s">
        <v>3</v>
      </c>
      <c r="E113" s="205">
        <v>10</v>
      </c>
      <c r="F113" s="205">
        <v>1</v>
      </c>
      <c r="G113" s="205">
        <v>2015</v>
      </c>
      <c r="H113" s="55">
        <f t="shared" si="2"/>
        <v>10</v>
      </c>
      <c r="I113" s="205">
        <v>10</v>
      </c>
      <c r="J113" s="145">
        <f t="shared" si="3"/>
        <v>10</v>
      </c>
      <c r="K113" s="180"/>
    </row>
    <row r="114" spans="1:11" ht="11.25" customHeight="1" thickBot="1">
      <c r="A114" s="23"/>
      <c r="B114" s="29"/>
      <c r="C114" s="28"/>
      <c r="D114" s="56" t="s">
        <v>257</v>
      </c>
      <c r="E114" s="57">
        <v>3</v>
      </c>
      <c r="F114" s="133">
        <v>1</v>
      </c>
      <c r="G114" s="58">
        <v>2009</v>
      </c>
      <c r="H114" s="55">
        <f t="shared" si="2"/>
        <v>0</v>
      </c>
      <c r="I114" s="58">
        <v>3</v>
      </c>
      <c r="J114" s="145">
        <f t="shared" si="3"/>
        <v>0</v>
      </c>
      <c r="K114" s="180"/>
    </row>
    <row r="115" spans="1:11" ht="11.25" customHeight="1" thickBot="1">
      <c r="A115" s="23"/>
      <c r="B115" s="29"/>
      <c r="C115" s="28"/>
      <c r="D115" s="56" t="s">
        <v>288</v>
      </c>
      <c r="E115" s="57">
        <v>5</v>
      </c>
      <c r="F115" s="133">
        <v>0</v>
      </c>
      <c r="G115" s="58">
        <v>2008</v>
      </c>
      <c r="H115" s="55">
        <f t="shared" si="2"/>
        <v>0</v>
      </c>
      <c r="I115" s="58">
        <v>5</v>
      </c>
      <c r="J115" s="145">
        <f t="shared" si="3"/>
        <v>0</v>
      </c>
      <c r="K115" s="180"/>
    </row>
    <row r="116" spans="1:11" ht="11.25" customHeight="1" thickBot="1">
      <c r="A116" s="23"/>
      <c r="B116" s="29"/>
      <c r="C116" s="28"/>
      <c r="D116" s="56" t="s">
        <v>33</v>
      </c>
      <c r="E116" s="57">
        <v>2</v>
      </c>
      <c r="F116" s="133">
        <v>1</v>
      </c>
      <c r="G116" s="58">
        <v>2009</v>
      </c>
      <c r="H116" s="55">
        <f t="shared" si="2"/>
        <v>0</v>
      </c>
      <c r="I116" s="58">
        <v>0</v>
      </c>
      <c r="J116" s="145">
        <f t="shared" si="3"/>
        <v>0</v>
      </c>
      <c r="K116" s="180"/>
    </row>
    <row r="117" spans="1:11" ht="11.25" customHeight="1" thickBot="1">
      <c r="A117" s="23"/>
      <c r="B117" s="29"/>
      <c r="C117" s="28"/>
      <c r="D117" s="56" t="s">
        <v>136</v>
      </c>
      <c r="E117" s="58">
        <v>10</v>
      </c>
      <c r="F117" s="58">
        <v>1</v>
      </c>
      <c r="G117" s="58">
        <v>2013</v>
      </c>
      <c r="H117" s="55">
        <f t="shared" si="2"/>
        <v>10</v>
      </c>
      <c r="I117" s="58">
        <v>10</v>
      </c>
      <c r="J117" s="145">
        <f t="shared" si="3"/>
        <v>10</v>
      </c>
      <c r="K117" s="180"/>
    </row>
    <row r="118" spans="1:11" ht="11.25" customHeight="1" thickBot="1">
      <c r="A118" s="23"/>
      <c r="B118" s="29"/>
      <c r="C118" s="28"/>
      <c r="D118" s="204" t="s">
        <v>4</v>
      </c>
      <c r="E118" s="207">
        <v>5</v>
      </c>
      <c r="F118" s="208">
        <v>1</v>
      </c>
      <c r="G118" s="209">
        <v>2016</v>
      </c>
      <c r="H118" s="55">
        <f t="shared" si="2"/>
        <v>5</v>
      </c>
      <c r="I118" s="209">
        <v>5</v>
      </c>
      <c r="J118" s="145">
        <f t="shared" si="3"/>
        <v>5</v>
      </c>
      <c r="K118" s="180"/>
    </row>
    <row r="119" spans="1:11" ht="11.25" customHeight="1" thickBot="1">
      <c r="A119" s="26"/>
      <c r="B119" s="30"/>
      <c r="C119" s="28"/>
      <c r="D119" s="140" t="s">
        <v>156</v>
      </c>
      <c r="E119" s="60">
        <v>1</v>
      </c>
      <c r="F119" s="134">
        <v>1</v>
      </c>
      <c r="G119" s="138">
        <v>2000</v>
      </c>
      <c r="H119" s="55">
        <f t="shared" si="2"/>
        <v>0</v>
      </c>
      <c r="I119" s="138">
        <v>0</v>
      </c>
      <c r="J119" s="145">
        <f t="shared" si="3"/>
        <v>0</v>
      </c>
      <c r="K119" s="180"/>
    </row>
    <row r="120" spans="1:11" ht="11.25" customHeight="1" thickBot="1">
      <c r="A120" s="23">
        <v>11</v>
      </c>
      <c r="B120" s="29" t="s">
        <v>262</v>
      </c>
      <c r="C120" s="27">
        <f>титул!B7</f>
        <v>25</v>
      </c>
      <c r="D120" s="52" t="s">
        <v>22</v>
      </c>
      <c r="E120" s="53">
        <v>1</v>
      </c>
      <c r="F120" s="54">
        <v>1</v>
      </c>
      <c r="G120" s="55">
        <v>2004</v>
      </c>
      <c r="H120" s="55">
        <f t="shared" si="2"/>
        <v>0</v>
      </c>
      <c r="I120" s="55">
        <v>0</v>
      </c>
      <c r="J120" s="145">
        <f t="shared" si="3"/>
        <v>0</v>
      </c>
      <c r="K120" s="180"/>
    </row>
    <row r="121" spans="1:11" ht="11.25" customHeight="1" thickBot="1">
      <c r="A121" s="23"/>
      <c r="B121" s="29"/>
      <c r="C121" s="28"/>
      <c r="D121" s="56" t="s">
        <v>23</v>
      </c>
      <c r="E121" s="57">
        <v>5</v>
      </c>
      <c r="F121" s="133">
        <v>1</v>
      </c>
      <c r="G121" s="58">
        <v>2010</v>
      </c>
      <c r="H121" s="55">
        <f t="shared" si="2"/>
        <v>0</v>
      </c>
      <c r="I121" s="58">
        <v>5</v>
      </c>
      <c r="J121" s="145">
        <f t="shared" si="3"/>
        <v>0</v>
      </c>
      <c r="K121" s="180"/>
    </row>
    <row r="122" spans="1:11" ht="11.25" customHeight="1" thickBot="1">
      <c r="A122" s="23"/>
      <c r="B122" s="29"/>
      <c r="C122" s="28"/>
      <c r="D122" s="56" t="s">
        <v>24</v>
      </c>
      <c r="E122" s="57">
        <v>2</v>
      </c>
      <c r="F122" s="133">
        <v>1</v>
      </c>
      <c r="G122" s="58">
        <v>2007</v>
      </c>
      <c r="H122" s="55">
        <f t="shared" si="2"/>
        <v>0</v>
      </c>
      <c r="I122" s="58">
        <v>2</v>
      </c>
      <c r="J122" s="145">
        <f t="shared" si="3"/>
        <v>0</v>
      </c>
      <c r="K122" s="180"/>
    </row>
    <row r="123" spans="1:11" ht="11.25" customHeight="1" thickBot="1">
      <c r="A123" s="23"/>
      <c r="B123" s="29"/>
      <c r="C123" s="28"/>
      <c r="D123" s="56" t="s">
        <v>25</v>
      </c>
      <c r="E123" s="57">
        <v>2</v>
      </c>
      <c r="F123" s="133">
        <v>1</v>
      </c>
      <c r="G123" s="58">
        <v>2008</v>
      </c>
      <c r="H123" s="55">
        <f t="shared" si="2"/>
        <v>0</v>
      </c>
      <c r="I123" s="58">
        <v>2</v>
      </c>
      <c r="J123" s="145">
        <f t="shared" si="3"/>
        <v>0</v>
      </c>
      <c r="K123" s="180"/>
    </row>
    <row r="124" spans="1:11" ht="11.25" customHeight="1" thickBot="1">
      <c r="A124" s="23"/>
      <c r="B124" s="29"/>
      <c r="C124" s="28"/>
      <c r="D124" s="56" t="s">
        <v>26</v>
      </c>
      <c r="E124" s="57">
        <v>10</v>
      </c>
      <c r="F124" s="133">
        <v>1</v>
      </c>
      <c r="G124" s="58">
        <v>2013</v>
      </c>
      <c r="H124" s="55">
        <f t="shared" si="2"/>
        <v>10</v>
      </c>
      <c r="I124" s="58">
        <v>10</v>
      </c>
      <c r="J124" s="145">
        <f t="shared" si="3"/>
        <v>10</v>
      </c>
      <c r="K124" s="180"/>
    </row>
    <row r="125" spans="1:11" ht="11.25" customHeight="1" thickBot="1">
      <c r="A125" s="23"/>
      <c r="B125" s="29"/>
      <c r="C125" s="28"/>
      <c r="D125" s="56" t="s">
        <v>27</v>
      </c>
      <c r="E125" s="57">
        <v>2</v>
      </c>
      <c r="F125" s="133">
        <v>0</v>
      </c>
      <c r="G125" s="58">
        <v>2003</v>
      </c>
      <c r="H125" s="55">
        <f t="shared" si="2"/>
        <v>0</v>
      </c>
      <c r="I125" s="58">
        <v>2</v>
      </c>
      <c r="J125" s="145">
        <f t="shared" si="3"/>
        <v>0</v>
      </c>
      <c r="K125" s="180"/>
    </row>
    <row r="126" spans="1:11" ht="11.25" customHeight="1" thickBot="1">
      <c r="A126" s="23"/>
      <c r="B126" s="29"/>
      <c r="C126" s="28"/>
      <c r="D126" s="204" t="s">
        <v>1</v>
      </c>
      <c r="E126" s="211">
        <v>5</v>
      </c>
      <c r="F126" s="212">
        <v>1</v>
      </c>
      <c r="G126" s="213">
        <v>2015</v>
      </c>
      <c r="H126" s="55">
        <f t="shared" si="2"/>
        <v>5</v>
      </c>
      <c r="I126" s="213">
        <v>5</v>
      </c>
      <c r="J126" s="145">
        <f t="shared" si="3"/>
        <v>5</v>
      </c>
      <c r="K126" s="180"/>
    </row>
    <row r="127" spans="1:11" ht="11.25" customHeight="1" thickBot="1">
      <c r="A127" s="23"/>
      <c r="B127" s="29"/>
      <c r="C127" s="28"/>
      <c r="D127" s="56" t="s">
        <v>28</v>
      </c>
      <c r="E127" s="57">
        <v>5</v>
      </c>
      <c r="F127" s="133">
        <v>1</v>
      </c>
      <c r="G127" s="58">
        <v>1996</v>
      </c>
      <c r="H127" s="55">
        <f t="shared" si="2"/>
        <v>0</v>
      </c>
      <c r="I127" s="58">
        <v>5</v>
      </c>
      <c r="J127" s="145">
        <f t="shared" si="3"/>
        <v>0</v>
      </c>
      <c r="K127" s="180"/>
    </row>
    <row r="128" spans="1:11" ht="11.25" customHeight="1" thickBot="1">
      <c r="A128" s="23"/>
      <c r="B128" s="29"/>
      <c r="C128" s="28"/>
      <c r="D128" s="56" t="s">
        <v>29</v>
      </c>
      <c r="E128" s="57">
        <v>10</v>
      </c>
      <c r="F128" s="133">
        <v>1</v>
      </c>
      <c r="G128" s="58">
        <v>2004</v>
      </c>
      <c r="H128" s="55">
        <f t="shared" si="2"/>
        <v>0</v>
      </c>
      <c r="I128" s="58">
        <v>10</v>
      </c>
      <c r="J128" s="145">
        <f t="shared" si="3"/>
        <v>0</v>
      </c>
      <c r="K128" s="180"/>
    </row>
    <row r="129" spans="1:11" ht="11.25" customHeight="1" thickBot="1">
      <c r="A129" s="23"/>
      <c r="B129" s="29"/>
      <c r="C129" s="31"/>
      <c r="D129" s="56" t="s">
        <v>30</v>
      </c>
      <c r="E129" s="57">
        <v>3</v>
      </c>
      <c r="F129" s="134">
        <v>1</v>
      </c>
      <c r="G129" s="138">
        <v>2004</v>
      </c>
      <c r="H129" s="55">
        <f t="shared" si="2"/>
        <v>0</v>
      </c>
      <c r="I129" s="138">
        <v>3</v>
      </c>
      <c r="J129" s="145">
        <f t="shared" si="3"/>
        <v>0</v>
      </c>
      <c r="K129" s="180"/>
    </row>
    <row r="130" spans="1:11" ht="11.25" customHeight="1" thickBot="1">
      <c r="A130" s="25">
        <v>12</v>
      </c>
      <c r="B130" s="27" t="s">
        <v>296</v>
      </c>
      <c r="C130" s="27">
        <f>титул!B7+титул!B8</f>
        <v>63</v>
      </c>
      <c r="D130" s="52" t="s">
        <v>318</v>
      </c>
      <c r="E130" s="53">
        <v>1</v>
      </c>
      <c r="F130" s="54">
        <v>1</v>
      </c>
      <c r="G130" s="55">
        <v>2006</v>
      </c>
      <c r="H130" s="55">
        <f t="shared" si="2"/>
        <v>0</v>
      </c>
      <c r="I130" s="55">
        <v>1</v>
      </c>
      <c r="J130" s="145">
        <f t="shared" si="3"/>
        <v>0</v>
      </c>
      <c r="K130" s="180"/>
    </row>
    <row r="131" spans="1:11" ht="11.25" customHeight="1" thickBot="1">
      <c r="A131" s="23"/>
      <c r="B131" s="29"/>
      <c r="D131" s="56" t="s">
        <v>319</v>
      </c>
      <c r="E131" s="57">
        <v>1</v>
      </c>
      <c r="F131" s="133">
        <v>1</v>
      </c>
      <c r="G131" s="58">
        <v>2001</v>
      </c>
      <c r="H131" s="55">
        <f t="shared" si="2"/>
        <v>0</v>
      </c>
      <c r="I131" s="58">
        <v>1</v>
      </c>
      <c r="J131" s="145">
        <f t="shared" si="3"/>
        <v>0</v>
      </c>
      <c r="K131" s="180"/>
    </row>
    <row r="132" spans="1:11" ht="11.25" customHeight="1" thickBot="1">
      <c r="A132" s="23"/>
      <c r="B132" s="29"/>
      <c r="D132" s="56" t="s">
        <v>320</v>
      </c>
      <c r="E132" s="57">
        <v>22</v>
      </c>
      <c r="F132" s="133">
        <v>1</v>
      </c>
      <c r="G132" s="58">
        <v>2012</v>
      </c>
      <c r="H132" s="55">
        <f t="shared" si="2"/>
        <v>22</v>
      </c>
      <c r="I132" s="58">
        <v>22</v>
      </c>
      <c r="J132" s="145">
        <f t="shared" si="3"/>
        <v>22</v>
      </c>
      <c r="K132" s="180"/>
    </row>
    <row r="133" spans="1:11" ht="11.25" customHeight="1" thickBot="1">
      <c r="A133" s="23"/>
      <c r="B133" s="29"/>
      <c r="D133" s="56" t="s">
        <v>321</v>
      </c>
      <c r="E133" s="57">
        <v>1</v>
      </c>
      <c r="F133" s="133">
        <v>1</v>
      </c>
      <c r="G133" s="58">
        <v>2003</v>
      </c>
      <c r="H133" s="55">
        <f t="shared" si="2"/>
        <v>0</v>
      </c>
      <c r="I133" s="58">
        <v>0</v>
      </c>
      <c r="J133" s="145">
        <f t="shared" si="3"/>
        <v>0</v>
      </c>
      <c r="K133" s="180"/>
    </row>
    <row r="134" spans="1:11" ht="11.25" customHeight="1" thickBot="1">
      <c r="A134" s="23"/>
      <c r="B134" s="29"/>
      <c r="D134" s="56" t="s">
        <v>322</v>
      </c>
      <c r="E134" s="57">
        <v>2</v>
      </c>
      <c r="F134" s="133">
        <v>1</v>
      </c>
      <c r="G134" s="58">
        <v>2008</v>
      </c>
      <c r="H134" s="55">
        <f t="shared" si="2"/>
        <v>0</v>
      </c>
      <c r="I134" s="58">
        <v>2</v>
      </c>
      <c r="J134" s="145">
        <f t="shared" si="3"/>
        <v>0</v>
      </c>
      <c r="K134" s="180"/>
    </row>
    <row r="135" spans="1:11" ht="11.25" customHeight="1" thickBot="1">
      <c r="A135" s="23"/>
      <c r="B135" s="29"/>
      <c r="C135" s="28"/>
      <c r="D135" s="56" t="s">
        <v>323</v>
      </c>
      <c r="E135" s="57">
        <v>41</v>
      </c>
      <c r="F135" s="133">
        <v>0</v>
      </c>
      <c r="G135" s="58">
        <v>2007</v>
      </c>
      <c r="H135" s="55">
        <f aca="true" t="shared" si="4" ref="H135:H175">IF(G135&gt;2011,E135,0)</f>
        <v>0</v>
      </c>
      <c r="I135" s="58">
        <v>41</v>
      </c>
      <c r="J135" s="145">
        <f aca="true" t="shared" si="5" ref="J135:J175">IF(G135&gt;2011,I135,0)</f>
        <v>0</v>
      </c>
      <c r="K135" s="180"/>
    </row>
    <row r="136" spans="1:11" ht="11.25" customHeight="1" thickBot="1">
      <c r="A136" s="23"/>
      <c r="B136" s="29"/>
      <c r="C136" s="28"/>
      <c r="D136" s="139" t="s">
        <v>324</v>
      </c>
      <c r="E136" s="57">
        <v>1</v>
      </c>
      <c r="F136" s="133">
        <v>1</v>
      </c>
      <c r="G136" s="58">
        <v>2001</v>
      </c>
      <c r="H136" s="55">
        <f t="shared" si="4"/>
        <v>0</v>
      </c>
      <c r="I136" s="58">
        <v>0</v>
      </c>
      <c r="J136" s="145">
        <f t="shared" si="5"/>
        <v>0</v>
      </c>
      <c r="K136" s="180"/>
    </row>
    <row r="137" spans="1:11" ht="11.25" customHeight="1" thickBot="1">
      <c r="A137" s="23"/>
      <c r="B137" s="29"/>
      <c r="C137" s="28"/>
      <c r="D137" s="139" t="s">
        <v>325</v>
      </c>
      <c r="E137" s="57">
        <v>2</v>
      </c>
      <c r="F137" s="133">
        <v>1</v>
      </c>
      <c r="G137" s="58">
        <v>2006</v>
      </c>
      <c r="H137" s="55">
        <f t="shared" si="4"/>
        <v>0</v>
      </c>
      <c r="I137" s="58">
        <v>0</v>
      </c>
      <c r="J137" s="145">
        <f t="shared" si="5"/>
        <v>0</v>
      </c>
      <c r="K137" s="180"/>
    </row>
    <row r="138" spans="1:11" ht="12.75" customHeight="1" thickBot="1">
      <c r="A138" s="23"/>
      <c r="B138" s="29"/>
      <c r="C138" s="28"/>
      <c r="D138" s="139" t="s">
        <v>326</v>
      </c>
      <c r="E138" s="57">
        <v>2</v>
      </c>
      <c r="F138" s="133">
        <v>1</v>
      </c>
      <c r="G138" s="58">
        <v>2004</v>
      </c>
      <c r="H138" s="55">
        <f t="shared" si="4"/>
        <v>0</v>
      </c>
      <c r="I138" s="58">
        <v>0</v>
      </c>
      <c r="J138" s="145">
        <f t="shared" si="5"/>
        <v>0</v>
      </c>
      <c r="K138" s="180"/>
    </row>
    <row r="139" spans="1:11" ht="11.25" customHeight="1" thickBot="1">
      <c r="A139" s="23"/>
      <c r="B139" s="29"/>
      <c r="C139" s="28"/>
      <c r="D139" s="139" t="s">
        <v>327</v>
      </c>
      <c r="E139" s="57">
        <v>1</v>
      </c>
      <c r="F139" s="133">
        <v>0</v>
      </c>
      <c r="G139" s="58">
        <v>1995</v>
      </c>
      <c r="H139" s="55">
        <f t="shared" si="4"/>
        <v>0</v>
      </c>
      <c r="I139" s="58">
        <v>0</v>
      </c>
      <c r="J139" s="145">
        <f t="shared" si="5"/>
        <v>0</v>
      </c>
      <c r="K139" s="180"/>
    </row>
    <row r="140" spans="1:11" ht="11.25" customHeight="1" thickBot="1">
      <c r="A140" s="23"/>
      <c r="B140" s="29"/>
      <c r="C140" s="28"/>
      <c r="D140" s="139" t="s">
        <v>328</v>
      </c>
      <c r="E140" s="57">
        <v>1</v>
      </c>
      <c r="F140" s="133">
        <v>0</v>
      </c>
      <c r="G140" s="58">
        <v>1995</v>
      </c>
      <c r="H140" s="55">
        <f t="shared" si="4"/>
        <v>0</v>
      </c>
      <c r="I140" s="58">
        <v>0</v>
      </c>
      <c r="J140" s="145">
        <f t="shared" si="5"/>
        <v>0</v>
      </c>
      <c r="K140" s="180"/>
    </row>
    <row r="141" spans="1:11" ht="11.25" customHeight="1" thickBot="1">
      <c r="A141" s="23"/>
      <c r="B141" s="29"/>
      <c r="C141" s="28"/>
      <c r="D141" s="139" t="s">
        <v>329</v>
      </c>
      <c r="E141" s="57">
        <v>13</v>
      </c>
      <c r="F141" s="133">
        <v>1</v>
      </c>
      <c r="G141" s="58">
        <v>2010</v>
      </c>
      <c r="H141" s="55">
        <f t="shared" si="4"/>
        <v>0</v>
      </c>
      <c r="I141" s="58">
        <v>13</v>
      </c>
      <c r="J141" s="145">
        <f t="shared" si="5"/>
        <v>0</v>
      </c>
      <c r="K141" s="180"/>
    </row>
    <row r="142" spans="1:11" ht="11.25" customHeight="1" thickBot="1">
      <c r="A142" s="23"/>
      <c r="B142" s="29"/>
      <c r="C142" s="28"/>
      <c r="D142" s="139" t="s">
        <v>330</v>
      </c>
      <c r="E142" s="57">
        <v>1</v>
      </c>
      <c r="F142" s="133">
        <v>1</v>
      </c>
      <c r="G142" s="58">
        <v>2005</v>
      </c>
      <c r="H142" s="55">
        <f t="shared" si="4"/>
        <v>0</v>
      </c>
      <c r="I142" s="58">
        <v>1</v>
      </c>
      <c r="J142" s="145">
        <f t="shared" si="5"/>
        <v>0</v>
      </c>
      <c r="K142" s="180"/>
    </row>
    <row r="143" spans="1:11" ht="11.25" customHeight="1" thickBot="1">
      <c r="A143" s="23"/>
      <c r="B143" s="29"/>
      <c r="C143" s="28"/>
      <c r="D143" s="139" t="s">
        <v>331</v>
      </c>
      <c r="E143" s="57">
        <v>1</v>
      </c>
      <c r="F143" s="133">
        <v>1</v>
      </c>
      <c r="G143" s="58">
        <v>1998</v>
      </c>
      <c r="H143" s="55">
        <f t="shared" si="4"/>
        <v>0</v>
      </c>
      <c r="I143" s="58">
        <v>0</v>
      </c>
      <c r="J143" s="145">
        <f t="shared" si="5"/>
        <v>0</v>
      </c>
      <c r="K143" s="180"/>
    </row>
    <row r="144" spans="1:11" ht="11.25" customHeight="1" thickBot="1">
      <c r="A144" s="23"/>
      <c r="B144" s="29"/>
      <c r="C144" s="28"/>
      <c r="D144" s="139" t="s">
        <v>332</v>
      </c>
      <c r="E144" s="57">
        <v>1</v>
      </c>
      <c r="F144" s="133">
        <v>1</v>
      </c>
      <c r="G144" s="58">
        <v>1999</v>
      </c>
      <c r="H144" s="55">
        <f t="shared" si="4"/>
        <v>0</v>
      </c>
      <c r="I144" s="58">
        <v>0</v>
      </c>
      <c r="J144" s="145">
        <f t="shared" si="5"/>
        <v>0</v>
      </c>
      <c r="K144" s="180"/>
    </row>
    <row r="145" spans="1:11" ht="11.25" customHeight="1" thickBot="1">
      <c r="A145" s="23"/>
      <c r="B145" s="29"/>
      <c r="C145" s="28"/>
      <c r="D145" s="139" t="s">
        <v>333</v>
      </c>
      <c r="E145" s="57">
        <v>1</v>
      </c>
      <c r="F145" s="133">
        <v>1</v>
      </c>
      <c r="G145" s="58">
        <v>2002</v>
      </c>
      <c r="H145" s="55">
        <f t="shared" si="4"/>
        <v>0</v>
      </c>
      <c r="I145" s="58">
        <v>1</v>
      </c>
      <c r="J145" s="145">
        <f t="shared" si="5"/>
        <v>0</v>
      </c>
      <c r="K145" s="180"/>
    </row>
    <row r="146" spans="1:11" ht="11.25" customHeight="1" thickBot="1">
      <c r="A146" s="23"/>
      <c r="B146" s="29"/>
      <c r="C146" s="28"/>
      <c r="D146" s="140" t="s">
        <v>334</v>
      </c>
      <c r="E146" s="60">
        <v>1</v>
      </c>
      <c r="F146" s="134">
        <v>1</v>
      </c>
      <c r="G146" s="138">
        <v>2004</v>
      </c>
      <c r="H146" s="55">
        <f t="shared" si="4"/>
        <v>0</v>
      </c>
      <c r="I146" s="138">
        <v>1</v>
      </c>
      <c r="J146" s="145">
        <f t="shared" si="5"/>
        <v>0</v>
      </c>
      <c r="K146" s="180"/>
    </row>
    <row r="147" spans="1:11" ht="24.75" customHeight="1" thickBot="1">
      <c r="A147" s="25">
        <v>13</v>
      </c>
      <c r="B147" s="27" t="s">
        <v>297</v>
      </c>
      <c r="C147" s="27">
        <f>титул!B8</f>
        <v>38</v>
      </c>
      <c r="D147" s="52" t="s">
        <v>303</v>
      </c>
      <c r="E147" s="53">
        <v>1</v>
      </c>
      <c r="F147" s="54">
        <v>1</v>
      </c>
      <c r="G147" s="55">
        <v>2002</v>
      </c>
      <c r="H147" s="55">
        <f t="shared" si="4"/>
        <v>0</v>
      </c>
      <c r="I147" s="55">
        <v>1</v>
      </c>
      <c r="J147" s="145">
        <f t="shared" si="5"/>
        <v>0</v>
      </c>
      <c r="K147" s="180"/>
    </row>
    <row r="148" spans="1:11" ht="11.25" customHeight="1" thickBot="1">
      <c r="A148" s="23"/>
      <c r="B148" s="28"/>
      <c r="C148" s="28"/>
      <c r="D148" s="56" t="s">
        <v>304</v>
      </c>
      <c r="E148" s="57">
        <v>2</v>
      </c>
      <c r="F148" s="133">
        <v>1</v>
      </c>
      <c r="G148" s="58">
        <v>2007</v>
      </c>
      <c r="H148" s="55">
        <f t="shared" si="4"/>
        <v>0</v>
      </c>
      <c r="I148" s="58">
        <v>2</v>
      </c>
      <c r="J148" s="145">
        <f t="shared" si="5"/>
        <v>0</v>
      </c>
      <c r="K148" s="180"/>
    </row>
    <row r="149" spans="1:11" ht="24" customHeight="1" thickBot="1">
      <c r="A149" s="23"/>
      <c r="B149" s="28"/>
      <c r="C149" s="28"/>
      <c r="D149" s="56" t="s">
        <v>305</v>
      </c>
      <c r="E149" s="57">
        <v>6</v>
      </c>
      <c r="F149" s="133">
        <v>1</v>
      </c>
      <c r="G149" s="58">
        <v>2010</v>
      </c>
      <c r="H149" s="55">
        <f t="shared" si="4"/>
        <v>0</v>
      </c>
      <c r="I149" s="58">
        <v>6</v>
      </c>
      <c r="J149" s="145">
        <f t="shared" si="5"/>
        <v>0</v>
      </c>
      <c r="K149" s="257" t="e">
        <f>SUM(J38:J49)/C149</f>
        <v>#DIV/0!</v>
      </c>
    </row>
    <row r="150" spans="1:11" ht="11.25" customHeight="1" thickBot="1">
      <c r="A150" s="23"/>
      <c r="B150" s="28"/>
      <c r="C150" s="28"/>
      <c r="D150" s="56" t="s">
        <v>306</v>
      </c>
      <c r="E150" s="57">
        <v>5</v>
      </c>
      <c r="F150" s="133">
        <v>1</v>
      </c>
      <c r="G150" s="58">
        <v>2010</v>
      </c>
      <c r="H150" s="55">
        <f t="shared" si="4"/>
        <v>0</v>
      </c>
      <c r="I150" s="58">
        <v>5</v>
      </c>
      <c r="J150" s="145">
        <f t="shared" si="5"/>
        <v>0</v>
      </c>
      <c r="K150" s="258"/>
    </row>
    <row r="151" spans="1:11" ht="11.25" customHeight="1" thickBot="1">
      <c r="A151" s="23"/>
      <c r="B151" s="28"/>
      <c r="C151" s="28"/>
      <c r="D151" s="56" t="s">
        <v>307</v>
      </c>
      <c r="E151" s="57">
        <v>1</v>
      </c>
      <c r="F151" s="133">
        <v>1</v>
      </c>
      <c r="G151" s="58">
        <v>2002</v>
      </c>
      <c r="H151" s="55">
        <f t="shared" si="4"/>
        <v>0</v>
      </c>
      <c r="I151" s="58">
        <v>1</v>
      </c>
      <c r="J151" s="145">
        <f t="shared" si="5"/>
        <v>0</v>
      </c>
      <c r="K151" s="258"/>
    </row>
    <row r="152" spans="1:11" ht="11.25" customHeight="1" thickBot="1">
      <c r="A152" s="23"/>
      <c r="B152" s="28"/>
      <c r="C152" s="28"/>
      <c r="D152" s="56" t="s">
        <v>308</v>
      </c>
      <c r="E152" s="57">
        <v>5</v>
      </c>
      <c r="F152" s="133">
        <v>1</v>
      </c>
      <c r="G152" s="58">
        <v>2010</v>
      </c>
      <c r="H152" s="55">
        <f t="shared" si="4"/>
        <v>0</v>
      </c>
      <c r="I152" s="58">
        <v>5</v>
      </c>
      <c r="J152" s="145">
        <f t="shared" si="5"/>
        <v>0</v>
      </c>
      <c r="K152" s="258"/>
    </row>
    <row r="153" spans="1:11" ht="21.75" customHeight="1" thickBot="1">
      <c r="A153" s="23"/>
      <c r="B153" s="28"/>
      <c r="C153" s="28"/>
      <c r="D153" s="56" t="s">
        <v>309</v>
      </c>
      <c r="E153" s="57">
        <v>1</v>
      </c>
      <c r="F153" s="133">
        <v>1</v>
      </c>
      <c r="G153" s="58">
        <v>2006</v>
      </c>
      <c r="H153" s="55">
        <f t="shared" si="4"/>
        <v>0</v>
      </c>
      <c r="I153" s="58">
        <v>1</v>
      </c>
      <c r="J153" s="145">
        <f t="shared" si="5"/>
        <v>0</v>
      </c>
      <c r="K153" s="258"/>
    </row>
    <row r="154" spans="1:11" ht="11.25" customHeight="1" thickBot="1">
      <c r="A154" s="23"/>
      <c r="B154" s="28"/>
      <c r="C154" s="28"/>
      <c r="D154" s="56" t="s">
        <v>310</v>
      </c>
      <c r="E154" s="57">
        <v>1</v>
      </c>
      <c r="F154" s="133">
        <v>1</v>
      </c>
      <c r="G154" s="58">
        <v>2009</v>
      </c>
      <c r="H154" s="55">
        <f t="shared" si="4"/>
        <v>0</v>
      </c>
      <c r="I154" s="58">
        <v>1</v>
      </c>
      <c r="J154" s="145">
        <f t="shared" si="5"/>
        <v>0</v>
      </c>
      <c r="K154" s="258"/>
    </row>
    <row r="155" spans="1:11" ht="11.25" customHeight="1" thickBot="1">
      <c r="A155" s="23"/>
      <c r="B155" s="28"/>
      <c r="C155" s="28"/>
      <c r="D155" s="56" t="s">
        <v>311</v>
      </c>
      <c r="E155" s="57">
        <v>1</v>
      </c>
      <c r="F155" s="133">
        <v>1</v>
      </c>
      <c r="G155" s="58">
        <v>2002</v>
      </c>
      <c r="H155" s="55">
        <f t="shared" si="4"/>
        <v>0</v>
      </c>
      <c r="I155" s="58">
        <v>1</v>
      </c>
      <c r="J155" s="145">
        <f t="shared" si="5"/>
        <v>0</v>
      </c>
      <c r="K155" s="258"/>
    </row>
    <row r="156" spans="1:11" ht="11.25" customHeight="1" thickBot="1">
      <c r="A156" s="23"/>
      <c r="B156" s="28"/>
      <c r="C156" s="28"/>
      <c r="D156" s="56" t="s">
        <v>312</v>
      </c>
      <c r="E156" s="57">
        <v>1</v>
      </c>
      <c r="F156" s="133">
        <v>1</v>
      </c>
      <c r="G156" s="58">
        <v>2007</v>
      </c>
      <c r="H156" s="55">
        <f t="shared" si="4"/>
        <v>0</v>
      </c>
      <c r="I156" s="58">
        <v>1</v>
      </c>
      <c r="J156" s="145">
        <f t="shared" si="5"/>
        <v>0</v>
      </c>
      <c r="K156" s="258"/>
    </row>
    <row r="157" spans="1:11" ht="11.25" customHeight="1" thickBot="1">
      <c r="A157" s="23"/>
      <c r="B157" s="28"/>
      <c r="C157" s="28"/>
      <c r="D157" s="56" t="s">
        <v>313</v>
      </c>
      <c r="E157" s="57">
        <v>1</v>
      </c>
      <c r="F157" s="133">
        <v>1</v>
      </c>
      <c r="G157" s="58">
        <v>2005</v>
      </c>
      <c r="H157" s="55">
        <f t="shared" si="4"/>
        <v>0</v>
      </c>
      <c r="I157" s="58">
        <v>1</v>
      </c>
      <c r="J157" s="145">
        <f t="shared" si="5"/>
        <v>0</v>
      </c>
      <c r="K157" s="258"/>
    </row>
    <row r="158" spans="1:11" ht="11.25" customHeight="1" thickBot="1">
      <c r="A158" s="23"/>
      <c r="B158" s="28"/>
      <c r="C158" s="28"/>
      <c r="D158" s="56" t="s">
        <v>314</v>
      </c>
      <c r="E158" s="57">
        <v>1</v>
      </c>
      <c r="F158" s="133">
        <v>1</v>
      </c>
      <c r="G158" s="58">
        <v>2001</v>
      </c>
      <c r="H158" s="55">
        <f t="shared" si="4"/>
        <v>0</v>
      </c>
      <c r="I158" s="58">
        <v>1</v>
      </c>
      <c r="J158" s="145">
        <f t="shared" si="5"/>
        <v>0</v>
      </c>
      <c r="K158" s="258"/>
    </row>
    <row r="159" spans="1:11" ht="11.25" customHeight="1" thickBot="1">
      <c r="A159" s="23"/>
      <c r="B159" s="28"/>
      <c r="C159" s="28"/>
      <c r="D159" s="56" t="s">
        <v>315</v>
      </c>
      <c r="E159" s="57">
        <v>1</v>
      </c>
      <c r="F159" s="133">
        <v>1</v>
      </c>
      <c r="G159" s="58">
        <v>2006</v>
      </c>
      <c r="H159" s="55">
        <f t="shared" si="4"/>
        <v>0</v>
      </c>
      <c r="I159" s="58">
        <v>1</v>
      </c>
      <c r="J159" s="145">
        <f t="shared" si="5"/>
        <v>0</v>
      </c>
      <c r="K159" s="258"/>
    </row>
    <row r="160" spans="1:11" ht="11.25" customHeight="1" thickBot="1">
      <c r="A160" s="23"/>
      <c r="B160" s="28"/>
      <c r="C160" s="28"/>
      <c r="D160" s="56" t="s">
        <v>316</v>
      </c>
      <c r="E160" s="57">
        <v>1</v>
      </c>
      <c r="F160" s="133">
        <v>1</v>
      </c>
      <c r="G160" s="58">
        <v>2002</v>
      </c>
      <c r="H160" s="55">
        <f t="shared" si="4"/>
        <v>0</v>
      </c>
      <c r="I160" s="58">
        <v>0</v>
      </c>
      <c r="J160" s="145">
        <f t="shared" si="5"/>
        <v>0</v>
      </c>
      <c r="K160" s="258"/>
    </row>
    <row r="161" spans="1:11" ht="29.25" customHeight="1" thickBot="1">
      <c r="A161" s="23"/>
      <c r="B161" s="28"/>
      <c r="C161" s="28"/>
      <c r="D161" s="242" t="s">
        <v>393</v>
      </c>
      <c r="E161" s="237">
        <v>15</v>
      </c>
      <c r="F161" s="238">
        <v>1</v>
      </c>
      <c r="G161" s="239">
        <v>2017</v>
      </c>
      <c r="H161" s="240">
        <f t="shared" si="4"/>
        <v>15</v>
      </c>
      <c r="I161" s="239">
        <v>15</v>
      </c>
      <c r="J161" s="241">
        <f t="shared" si="5"/>
        <v>15</v>
      </c>
      <c r="K161" s="258"/>
    </row>
    <row r="162" spans="1:11" ht="11.25" customHeight="1" thickBot="1">
      <c r="A162" s="23"/>
      <c r="B162" s="28"/>
      <c r="C162" s="28"/>
      <c r="D162" s="56" t="s">
        <v>317</v>
      </c>
      <c r="E162" s="57">
        <v>1</v>
      </c>
      <c r="F162" s="133">
        <v>1</v>
      </c>
      <c r="G162" s="58">
        <v>2001</v>
      </c>
      <c r="H162" s="55">
        <f t="shared" si="4"/>
        <v>0</v>
      </c>
      <c r="I162" s="58">
        <v>1</v>
      </c>
      <c r="J162" s="145">
        <f t="shared" si="5"/>
        <v>0</v>
      </c>
      <c r="K162" s="258"/>
    </row>
    <row r="163" spans="1:11" ht="11.25" customHeight="1" thickBot="1">
      <c r="A163" s="25">
        <v>14</v>
      </c>
      <c r="B163" s="27" t="s">
        <v>298</v>
      </c>
      <c r="C163" s="27">
        <f>титул!B7</f>
        <v>25</v>
      </c>
      <c r="D163" s="52"/>
      <c r="E163" s="53"/>
      <c r="F163" s="54"/>
      <c r="G163" s="55"/>
      <c r="H163" s="55">
        <f t="shared" si="4"/>
        <v>0</v>
      </c>
      <c r="I163" s="55"/>
      <c r="J163" s="145">
        <f t="shared" si="5"/>
        <v>0</v>
      </c>
      <c r="K163" s="258"/>
    </row>
    <row r="164" spans="1:11" ht="11.25" customHeight="1" thickBot="1">
      <c r="A164" s="23"/>
      <c r="B164" s="28"/>
      <c r="C164" s="28"/>
      <c r="D164" s="56"/>
      <c r="E164" s="57"/>
      <c r="F164" s="133"/>
      <c r="G164" s="58"/>
      <c r="H164" s="55">
        <f t="shared" si="4"/>
        <v>0</v>
      </c>
      <c r="I164" s="58"/>
      <c r="J164" s="145">
        <f t="shared" si="5"/>
        <v>0</v>
      </c>
      <c r="K164" s="258"/>
    </row>
    <row r="165" spans="1:11" ht="11.25" customHeight="1" thickBot="1">
      <c r="A165" s="23"/>
      <c r="B165" s="28"/>
      <c r="C165" s="28"/>
      <c r="D165" s="56"/>
      <c r="E165" s="57"/>
      <c r="F165" s="133"/>
      <c r="G165" s="58"/>
      <c r="H165" s="55">
        <f t="shared" si="4"/>
        <v>0</v>
      </c>
      <c r="I165" s="58"/>
      <c r="J165" s="145">
        <f t="shared" si="5"/>
        <v>0</v>
      </c>
      <c r="K165" s="258"/>
    </row>
    <row r="166" spans="1:11" ht="11.25" customHeight="1" thickBot="1">
      <c r="A166" s="23"/>
      <c r="B166" s="28"/>
      <c r="C166" s="28"/>
      <c r="D166" s="56"/>
      <c r="E166" s="57"/>
      <c r="F166" s="133"/>
      <c r="G166" s="58"/>
      <c r="H166" s="55">
        <f t="shared" si="4"/>
        <v>0</v>
      </c>
      <c r="I166" s="58"/>
      <c r="J166" s="145">
        <f t="shared" si="5"/>
        <v>0</v>
      </c>
      <c r="K166" s="258"/>
    </row>
    <row r="167" spans="1:11" ht="11.25" customHeight="1" thickBot="1">
      <c r="A167" s="25">
        <v>15</v>
      </c>
      <c r="B167" s="27" t="s">
        <v>299</v>
      </c>
      <c r="C167" s="27">
        <f>титул!B8</f>
        <v>38</v>
      </c>
      <c r="D167" s="52"/>
      <c r="E167" s="53"/>
      <c r="F167" s="54"/>
      <c r="G167" s="55"/>
      <c r="H167" s="55">
        <f t="shared" si="4"/>
        <v>0</v>
      </c>
      <c r="I167" s="55"/>
      <c r="J167" s="145">
        <f t="shared" si="5"/>
        <v>0</v>
      </c>
      <c r="K167" s="258"/>
    </row>
    <row r="168" spans="1:11" ht="11.25" customHeight="1" thickBot="1">
      <c r="A168" s="23"/>
      <c r="B168" s="28"/>
      <c r="C168" s="28"/>
      <c r="D168" s="56"/>
      <c r="E168" s="57"/>
      <c r="F168" s="133"/>
      <c r="G168" s="58"/>
      <c r="H168" s="55">
        <f t="shared" si="4"/>
        <v>0</v>
      </c>
      <c r="I168" s="58"/>
      <c r="J168" s="145">
        <f t="shared" si="5"/>
        <v>0</v>
      </c>
      <c r="K168" s="258"/>
    </row>
    <row r="169" spans="1:11" ht="11.25" customHeight="1" thickBot="1">
      <c r="A169" s="23"/>
      <c r="B169" s="28"/>
      <c r="C169" s="28"/>
      <c r="D169" s="56"/>
      <c r="E169" s="57"/>
      <c r="F169" s="133"/>
      <c r="G169" s="58"/>
      <c r="H169" s="55">
        <f t="shared" si="4"/>
        <v>0</v>
      </c>
      <c r="I169" s="58"/>
      <c r="J169" s="145">
        <f t="shared" si="5"/>
        <v>0</v>
      </c>
      <c r="K169" s="259"/>
    </row>
    <row r="170" spans="1:11" ht="11.25" customHeight="1" thickBot="1">
      <c r="A170" s="23"/>
      <c r="B170" s="28"/>
      <c r="C170" s="28"/>
      <c r="D170" s="56"/>
      <c r="E170" s="57"/>
      <c r="F170" s="133"/>
      <c r="G170" s="58"/>
      <c r="H170" s="55">
        <f t="shared" si="4"/>
        <v>0</v>
      </c>
      <c r="I170" s="58"/>
      <c r="J170" s="145">
        <f t="shared" si="5"/>
        <v>0</v>
      </c>
      <c r="K170" s="180"/>
    </row>
    <row r="171" spans="1:11" ht="31.5" customHeight="1" thickBot="1">
      <c r="A171" s="25">
        <v>16</v>
      </c>
      <c r="B171" s="27" t="s">
        <v>300</v>
      </c>
      <c r="C171" s="27">
        <f>титул!B7</f>
        <v>25</v>
      </c>
      <c r="D171" s="52"/>
      <c r="E171" s="53"/>
      <c r="F171" s="54"/>
      <c r="G171" s="55"/>
      <c r="H171" s="55">
        <f t="shared" si="4"/>
        <v>0</v>
      </c>
      <c r="I171" s="55"/>
      <c r="J171" s="145">
        <f t="shared" si="5"/>
        <v>0</v>
      </c>
      <c r="K171" s="180"/>
    </row>
    <row r="172" spans="1:11" ht="11.25" customHeight="1" thickBot="1">
      <c r="A172" s="23"/>
      <c r="B172" s="28"/>
      <c r="C172" s="28"/>
      <c r="D172" s="56"/>
      <c r="E172" s="57"/>
      <c r="F172" s="133"/>
      <c r="G172" s="58"/>
      <c r="H172" s="55">
        <f t="shared" si="4"/>
        <v>0</v>
      </c>
      <c r="I172" s="58"/>
      <c r="J172" s="145">
        <f t="shared" si="5"/>
        <v>0</v>
      </c>
      <c r="K172" s="180"/>
    </row>
    <row r="173" spans="1:11" ht="11.25" customHeight="1" thickBot="1">
      <c r="A173" s="23"/>
      <c r="B173" s="28"/>
      <c r="C173" s="28"/>
      <c r="D173" s="56"/>
      <c r="E173" s="57"/>
      <c r="F173" s="133"/>
      <c r="G173" s="58"/>
      <c r="H173" s="55">
        <f t="shared" si="4"/>
        <v>0</v>
      </c>
      <c r="I173" s="58"/>
      <c r="J173" s="145">
        <f t="shared" si="5"/>
        <v>0</v>
      </c>
      <c r="K173" s="180"/>
    </row>
    <row r="174" spans="1:11" ht="11.25" customHeight="1" thickBot="1">
      <c r="A174" s="23"/>
      <c r="B174" s="28"/>
      <c r="C174" s="28"/>
      <c r="D174" s="56"/>
      <c r="E174" s="57"/>
      <c r="F174" s="133"/>
      <c r="G174" s="58"/>
      <c r="H174" s="55">
        <f t="shared" si="4"/>
        <v>0</v>
      </c>
      <c r="I174" s="58"/>
      <c r="J174" s="145">
        <f t="shared" si="5"/>
        <v>0</v>
      </c>
      <c r="K174" s="180"/>
    </row>
    <row r="175" spans="1:11" ht="11.25" customHeight="1" thickBot="1">
      <c r="A175" s="23"/>
      <c r="B175" s="28"/>
      <c r="C175" s="28"/>
      <c r="D175" s="56"/>
      <c r="E175" s="57"/>
      <c r="F175" s="133"/>
      <c r="G175" s="58"/>
      <c r="H175" s="55">
        <f t="shared" si="4"/>
        <v>0</v>
      </c>
      <c r="I175" s="58"/>
      <c r="J175" s="145">
        <f t="shared" si="5"/>
        <v>0</v>
      </c>
      <c r="K175" s="180"/>
    </row>
    <row r="176" spans="1:11" s="16" customFormat="1" ht="19.5" thickBot="1">
      <c r="A176" s="34"/>
      <c r="B176" s="35" t="s">
        <v>215</v>
      </c>
      <c r="C176" s="32">
        <f>SUM(C5:C175)</f>
        <v>844</v>
      </c>
      <c r="D176" s="35"/>
      <c r="E176" s="33">
        <f>SUM(E5:E175)</f>
        <v>1072</v>
      </c>
      <c r="F176" s="33">
        <f>SUM(F5:F175)</f>
        <v>145</v>
      </c>
      <c r="G176" s="33"/>
      <c r="H176" s="33">
        <f>SUM(H5:H175)</f>
        <v>321</v>
      </c>
      <c r="I176" s="33">
        <f>SUM(I5:I175)</f>
        <v>1016</v>
      </c>
      <c r="J176" s="33">
        <f>SUM(J5:J175)</f>
        <v>321</v>
      </c>
      <c r="K176" s="146">
        <f>J176/C176</f>
        <v>0.3803317535545024</v>
      </c>
    </row>
  </sheetData>
  <sheetProtection/>
  <mergeCells count="6">
    <mergeCell ref="K28:K37"/>
    <mergeCell ref="K104:K109"/>
    <mergeCell ref="K149:K169"/>
    <mergeCell ref="A2:E2"/>
    <mergeCell ref="B104:B106"/>
    <mergeCell ref="A104:A106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90" zoomScaleNormal="140" zoomScaleSheetLayoutView="90" zoomScalePageLayoutView="0" workbookViewId="0" topLeftCell="A37">
      <selection activeCell="C57" sqref="C57"/>
    </sheetView>
  </sheetViews>
  <sheetFormatPr defaultColWidth="9.00390625" defaultRowHeight="12.75"/>
  <cols>
    <col min="1" max="1" width="4.125" style="17" customWidth="1"/>
    <col min="2" max="2" width="27.625" style="18" customWidth="1"/>
    <col min="3" max="3" width="21.75390625" style="17" customWidth="1"/>
    <col min="4" max="4" width="75.875" style="18" customWidth="1"/>
    <col min="5" max="5" width="12.25390625" style="17" customWidth="1"/>
    <col min="6" max="8" width="12.75390625" style="17" customWidth="1"/>
    <col min="9" max="10" width="12.625" style="17" customWidth="1"/>
    <col min="11" max="11" width="13.625" style="17" customWidth="1"/>
    <col min="12" max="16384" width="9.125" style="17" customWidth="1"/>
  </cols>
  <sheetData>
    <row r="1" spans="1:11" ht="90.75" customHeight="1" thickBot="1">
      <c r="A1" s="61" t="s">
        <v>180</v>
      </c>
      <c r="B1" s="36" t="s">
        <v>191</v>
      </c>
      <c r="C1" s="36" t="s">
        <v>192</v>
      </c>
      <c r="D1" s="65" t="s">
        <v>193</v>
      </c>
      <c r="E1" s="62" t="s">
        <v>194</v>
      </c>
      <c r="F1" s="61" t="s">
        <v>167</v>
      </c>
      <c r="G1" s="36" t="s">
        <v>178</v>
      </c>
      <c r="H1" s="65" t="s">
        <v>168</v>
      </c>
      <c r="I1" s="36" t="s">
        <v>87</v>
      </c>
      <c r="J1" s="36" t="s">
        <v>88</v>
      </c>
      <c r="K1" s="62" t="s">
        <v>89</v>
      </c>
    </row>
    <row r="2" spans="1:11" ht="29.25" customHeight="1" thickBot="1">
      <c r="A2" s="64">
        <v>1</v>
      </c>
      <c r="B2" s="27" t="s">
        <v>372</v>
      </c>
      <c r="C2" s="27">
        <f>титул!B7</f>
        <v>25</v>
      </c>
      <c r="D2" s="52" t="s">
        <v>369</v>
      </c>
      <c r="E2" s="53">
        <v>15</v>
      </c>
      <c r="F2" s="54">
        <v>1</v>
      </c>
      <c r="G2" s="55">
        <v>2014</v>
      </c>
      <c r="H2" s="55">
        <f aca="true" t="shared" si="0" ref="H2:H55">IF(G2&gt;2011,E2,0)</f>
        <v>15</v>
      </c>
      <c r="I2" s="55">
        <v>15</v>
      </c>
      <c r="J2" s="55">
        <f aca="true" t="shared" si="1" ref="J2:J55">IF(G2&gt;2011,I2,0)</f>
        <v>15</v>
      </c>
      <c r="K2" s="49"/>
    </row>
    <row r="3" spans="1:11" ht="25.5" customHeight="1" thickBot="1">
      <c r="A3" s="144"/>
      <c r="B3" s="29"/>
      <c r="C3" s="29"/>
      <c r="D3" s="56" t="s">
        <v>370</v>
      </c>
      <c r="E3" s="57">
        <v>20</v>
      </c>
      <c r="F3" s="133">
        <v>1</v>
      </c>
      <c r="G3" s="58">
        <v>2012</v>
      </c>
      <c r="H3" s="55">
        <f t="shared" si="0"/>
        <v>20</v>
      </c>
      <c r="I3" s="58">
        <v>20</v>
      </c>
      <c r="J3" s="55">
        <f t="shared" si="1"/>
        <v>20</v>
      </c>
      <c r="K3" s="49"/>
    </row>
    <row r="4" spans="1:11" ht="30.75" thickBot="1">
      <c r="A4" s="64">
        <v>2</v>
      </c>
      <c r="B4" s="27" t="s">
        <v>373</v>
      </c>
      <c r="C4" s="27">
        <f>титул!B7</f>
        <v>25</v>
      </c>
      <c r="D4" s="56" t="s">
        <v>336</v>
      </c>
      <c r="E4" s="57">
        <v>12</v>
      </c>
      <c r="F4" s="133">
        <v>1</v>
      </c>
      <c r="G4" s="58">
        <v>2014</v>
      </c>
      <c r="H4" s="55">
        <f t="shared" si="0"/>
        <v>12</v>
      </c>
      <c r="I4" s="58">
        <v>12</v>
      </c>
      <c r="J4" s="55">
        <f t="shared" si="1"/>
        <v>12</v>
      </c>
      <c r="K4" s="257">
        <f>SUM(H4:H11)/C4</f>
        <v>4.68</v>
      </c>
    </row>
    <row r="5" spans="1:11" ht="23.25" thickBot="1">
      <c r="A5" s="144"/>
      <c r="B5" s="29"/>
      <c r="C5" s="29"/>
      <c r="D5" s="188" t="s">
        <v>374</v>
      </c>
      <c r="E5" s="189">
        <v>10</v>
      </c>
      <c r="F5" s="190">
        <v>1</v>
      </c>
      <c r="G5" s="191">
        <v>2014</v>
      </c>
      <c r="H5" s="55">
        <f t="shared" si="0"/>
        <v>10</v>
      </c>
      <c r="I5" s="191">
        <v>10</v>
      </c>
      <c r="J5" s="55">
        <f t="shared" si="1"/>
        <v>10</v>
      </c>
      <c r="K5" s="258"/>
    </row>
    <row r="6" spans="1:11" ht="23.25" thickBot="1">
      <c r="A6" s="144"/>
      <c r="B6" s="29"/>
      <c r="C6" s="29"/>
      <c r="D6" s="204" t="s">
        <v>337</v>
      </c>
      <c r="E6" s="207">
        <v>25</v>
      </c>
      <c r="F6" s="208">
        <v>1</v>
      </c>
      <c r="G6" s="209">
        <v>2013</v>
      </c>
      <c r="H6" s="55">
        <f t="shared" si="0"/>
        <v>25</v>
      </c>
      <c r="I6" s="209">
        <v>25</v>
      </c>
      <c r="J6" s="55">
        <f t="shared" si="1"/>
        <v>25</v>
      </c>
      <c r="K6" s="258"/>
    </row>
    <row r="7" spans="1:11" ht="23.25" thickBot="1">
      <c r="A7" s="144"/>
      <c r="B7" s="29"/>
      <c r="C7" s="29"/>
      <c r="D7" s="204" t="s">
        <v>338</v>
      </c>
      <c r="E7" s="207">
        <v>10</v>
      </c>
      <c r="F7" s="208">
        <v>1</v>
      </c>
      <c r="G7" s="209">
        <v>2015</v>
      </c>
      <c r="H7" s="55">
        <f t="shared" si="0"/>
        <v>10</v>
      </c>
      <c r="I7" s="209">
        <v>10</v>
      </c>
      <c r="J7" s="55">
        <f t="shared" si="1"/>
        <v>10</v>
      </c>
      <c r="K7" s="258"/>
    </row>
    <row r="8" spans="1:11" ht="23.25" thickBot="1">
      <c r="A8" s="144"/>
      <c r="B8" s="29"/>
      <c r="C8" s="29"/>
      <c r="D8" s="56" t="s">
        <v>339</v>
      </c>
      <c r="E8" s="57">
        <v>20</v>
      </c>
      <c r="F8" s="133">
        <v>1</v>
      </c>
      <c r="G8" s="58">
        <v>2014</v>
      </c>
      <c r="H8" s="55">
        <f t="shared" si="0"/>
        <v>20</v>
      </c>
      <c r="I8" s="58">
        <v>20</v>
      </c>
      <c r="J8" s="55">
        <f t="shared" si="1"/>
        <v>20</v>
      </c>
      <c r="K8" s="258"/>
    </row>
    <row r="9" spans="1:11" ht="29.25" customHeight="1" thickBot="1">
      <c r="A9" s="144"/>
      <c r="B9" s="29"/>
      <c r="C9" s="29"/>
      <c r="D9" s="56" t="s">
        <v>340</v>
      </c>
      <c r="E9" s="57">
        <v>15</v>
      </c>
      <c r="F9" s="133">
        <v>1</v>
      </c>
      <c r="G9" s="58">
        <v>2014</v>
      </c>
      <c r="H9" s="55">
        <f t="shared" si="0"/>
        <v>15</v>
      </c>
      <c r="I9" s="58">
        <v>15</v>
      </c>
      <c r="J9" s="55">
        <f t="shared" si="1"/>
        <v>15</v>
      </c>
      <c r="K9" s="258"/>
    </row>
    <row r="10" spans="1:11" ht="23.25" thickBot="1">
      <c r="A10" s="144"/>
      <c r="B10" s="29"/>
      <c r="C10" s="29"/>
      <c r="D10" s="204" t="s">
        <v>341</v>
      </c>
      <c r="E10" s="207">
        <v>5</v>
      </c>
      <c r="F10" s="208">
        <v>1</v>
      </c>
      <c r="G10" s="209">
        <v>2015</v>
      </c>
      <c r="H10" s="55">
        <f t="shared" si="0"/>
        <v>5</v>
      </c>
      <c r="I10" s="209">
        <v>5</v>
      </c>
      <c r="J10" s="55">
        <f t="shared" si="1"/>
        <v>5</v>
      </c>
      <c r="K10" s="258"/>
    </row>
    <row r="11" spans="1:11" ht="23.25" thickBot="1">
      <c r="A11" s="144"/>
      <c r="B11" s="29"/>
      <c r="C11" s="29"/>
      <c r="D11" s="56" t="s">
        <v>342</v>
      </c>
      <c r="E11" s="57">
        <v>20</v>
      </c>
      <c r="F11" s="133">
        <v>1</v>
      </c>
      <c r="G11" s="58">
        <v>2014</v>
      </c>
      <c r="H11" s="55">
        <f t="shared" si="0"/>
        <v>20</v>
      </c>
      <c r="I11" s="58">
        <v>20</v>
      </c>
      <c r="J11" s="55">
        <f t="shared" si="1"/>
        <v>20</v>
      </c>
      <c r="K11" s="258"/>
    </row>
    <row r="12" spans="1:11" ht="23.25" thickBot="1">
      <c r="A12" s="64">
        <v>3</v>
      </c>
      <c r="B12" s="27" t="s">
        <v>301</v>
      </c>
      <c r="C12" s="27">
        <f>титул!B9</f>
        <v>25</v>
      </c>
      <c r="D12" s="52" t="s">
        <v>343</v>
      </c>
      <c r="E12" s="53">
        <v>1</v>
      </c>
      <c r="F12" s="54">
        <v>0</v>
      </c>
      <c r="G12" s="55">
        <v>2008</v>
      </c>
      <c r="H12" s="55">
        <f t="shared" si="0"/>
        <v>0</v>
      </c>
      <c r="I12" s="55">
        <v>0</v>
      </c>
      <c r="J12" s="55">
        <f t="shared" si="1"/>
        <v>0</v>
      </c>
      <c r="K12" s="257">
        <f>SUM(H12:H23)/C12</f>
        <v>1.4</v>
      </c>
    </row>
    <row r="13" spans="1:11" ht="24" customHeight="1" thickBot="1">
      <c r="A13" s="144"/>
      <c r="B13" s="29"/>
      <c r="C13" s="29"/>
      <c r="D13" s="221" t="s">
        <v>344</v>
      </c>
      <c r="E13" s="222">
        <v>5</v>
      </c>
      <c r="F13" s="223">
        <v>1</v>
      </c>
      <c r="G13" s="224">
        <v>2015</v>
      </c>
      <c r="H13" s="55">
        <f t="shared" si="0"/>
        <v>5</v>
      </c>
      <c r="I13" s="224">
        <v>5</v>
      </c>
      <c r="J13" s="55">
        <f t="shared" si="1"/>
        <v>5</v>
      </c>
      <c r="K13" s="258"/>
    </row>
    <row r="14" spans="1:11" ht="11.25" customHeight="1" thickBot="1">
      <c r="A14" s="144"/>
      <c r="B14" s="29"/>
      <c r="C14" s="29"/>
      <c r="D14" s="56" t="s">
        <v>345</v>
      </c>
      <c r="E14" s="57">
        <v>1</v>
      </c>
      <c r="F14" s="133">
        <v>1</v>
      </c>
      <c r="G14" s="58">
        <v>2005</v>
      </c>
      <c r="H14" s="55">
        <f t="shared" si="0"/>
        <v>0</v>
      </c>
      <c r="I14" s="58">
        <v>1</v>
      </c>
      <c r="J14" s="55">
        <f t="shared" si="1"/>
        <v>0</v>
      </c>
      <c r="K14" s="258"/>
    </row>
    <row r="15" spans="1:11" ht="11.25" customHeight="1" thickBot="1">
      <c r="A15" s="144"/>
      <c r="B15" s="29"/>
      <c r="C15" s="29"/>
      <c r="D15" s="56" t="s">
        <v>346</v>
      </c>
      <c r="E15" s="57">
        <v>5</v>
      </c>
      <c r="F15" s="133">
        <v>0</v>
      </c>
      <c r="G15" s="58">
        <v>2014</v>
      </c>
      <c r="H15" s="55">
        <f t="shared" si="0"/>
        <v>5</v>
      </c>
      <c r="I15" s="58">
        <v>5</v>
      </c>
      <c r="J15" s="55">
        <f t="shared" si="1"/>
        <v>5</v>
      </c>
      <c r="K15" s="258"/>
    </row>
    <row r="16" spans="1:11" ht="11.25" customHeight="1" thickBot="1">
      <c r="A16" s="144"/>
      <c r="B16" s="29"/>
      <c r="C16" s="29"/>
      <c r="D16" s="204" t="s">
        <v>347</v>
      </c>
      <c r="E16" s="207">
        <v>5</v>
      </c>
      <c r="F16" s="208">
        <v>1</v>
      </c>
      <c r="G16" s="209">
        <v>2015</v>
      </c>
      <c r="H16" s="55">
        <f t="shared" si="0"/>
        <v>5</v>
      </c>
      <c r="I16" s="209">
        <v>5</v>
      </c>
      <c r="J16" s="55">
        <f t="shared" si="1"/>
        <v>5</v>
      </c>
      <c r="K16" s="258"/>
    </row>
    <row r="17" spans="1:11" ht="11.25" customHeight="1" thickBot="1">
      <c r="A17" s="144"/>
      <c r="B17" s="29"/>
      <c r="C17" s="29"/>
      <c r="D17" s="56" t="s">
        <v>348</v>
      </c>
      <c r="E17" s="57">
        <v>3</v>
      </c>
      <c r="F17" s="133">
        <v>1</v>
      </c>
      <c r="G17" s="58">
        <v>2010</v>
      </c>
      <c r="H17" s="55">
        <f t="shared" si="0"/>
        <v>0</v>
      </c>
      <c r="I17" s="58">
        <v>3</v>
      </c>
      <c r="J17" s="55">
        <f t="shared" si="1"/>
        <v>0</v>
      </c>
      <c r="K17" s="258"/>
    </row>
    <row r="18" spans="1:11" ht="11.25" customHeight="1" thickBot="1">
      <c r="A18" s="144"/>
      <c r="B18" s="29"/>
      <c r="C18" s="29"/>
      <c r="D18" s="56" t="s">
        <v>349</v>
      </c>
      <c r="E18" s="57">
        <v>1</v>
      </c>
      <c r="F18" s="133">
        <v>1</v>
      </c>
      <c r="G18" s="58">
        <v>2005</v>
      </c>
      <c r="H18" s="55">
        <f t="shared" si="0"/>
        <v>0</v>
      </c>
      <c r="I18" s="58">
        <v>0</v>
      </c>
      <c r="J18" s="55">
        <f t="shared" si="1"/>
        <v>0</v>
      </c>
      <c r="K18" s="258"/>
    </row>
    <row r="19" spans="1:11" ht="11.25" customHeight="1" thickBot="1">
      <c r="A19" s="144"/>
      <c r="B19" s="29"/>
      <c r="C19" s="29"/>
      <c r="D19" s="56" t="s">
        <v>350</v>
      </c>
      <c r="E19" s="57">
        <v>16</v>
      </c>
      <c r="F19" s="133">
        <v>1</v>
      </c>
      <c r="G19" s="58">
        <v>2009</v>
      </c>
      <c r="H19" s="55">
        <f t="shared" si="0"/>
        <v>0</v>
      </c>
      <c r="I19" s="58">
        <v>10</v>
      </c>
      <c r="J19" s="55">
        <f t="shared" si="1"/>
        <v>0</v>
      </c>
      <c r="K19" s="258"/>
    </row>
    <row r="20" spans="1:11" ht="11.25" customHeight="1" thickBot="1">
      <c r="A20" s="144"/>
      <c r="B20" s="29"/>
      <c r="C20" s="29"/>
      <c r="D20" s="56" t="s">
        <v>351</v>
      </c>
      <c r="E20" s="57">
        <v>20</v>
      </c>
      <c r="F20" s="133">
        <v>1</v>
      </c>
      <c r="G20" s="58">
        <v>2014</v>
      </c>
      <c r="H20" s="55">
        <f t="shared" si="0"/>
        <v>20</v>
      </c>
      <c r="I20" s="58">
        <v>20</v>
      </c>
      <c r="J20" s="55">
        <f t="shared" si="1"/>
        <v>20</v>
      </c>
      <c r="K20" s="258"/>
    </row>
    <row r="21" spans="1:11" ht="11.25" customHeight="1" thickBot="1">
      <c r="A21" s="144"/>
      <c r="B21" s="29"/>
      <c r="C21" s="29"/>
      <c r="D21" s="56" t="s">
        <v>352</v>
      </c>
      <c r="E21" s="57">
        <v>16</v>
      </c>
      <c r="F21" s="133">
        <v>1</v>
      </c>
      <c r="G21" s="58">
        <v>1989</v>
      </c>
      <c r="H21" s="55">
        <f t="shared" si="0"/>
        <v>0</v>
      </c>
      <c r="I21" s="58">
        <v>0</v>
      </c>
      <c r="J21" s="55">
        <f t="shared" si="1"/>
        <v>0</v>
      </c>
      <c r="K21" s="258"/>
    </row>
    <row r="22" spans="1:11" ht="11.25" customHeight="1" thickBot="1">
      <c r="A22" s="144"/>
      <c r="B22" s="29"/>
      <c r="C22" s="29"/>
      <c r="D22" s="56" t="s">
        <v>353</v>
      </c>
      <c r="E22" s="57">
        <v>1</v>
      </c>
      <c r="F22" s="133">
        <v>1</v>
      </c>
      <c r="G22" s="58">
        <v>2004</v>
      </c>
      <c r="H22" s="55">
        <f t="shared" si="0"/>
        <v>0</v>
      </c>
      <c r="I22" s="58">
        <v>0</v>
      </c>
      <c r="J22" s="55">
        <f t="shared" si="1"/>
        <v>0</v>
      </c>
      <c r="K22" s="258"/>
    </row>
    <row r="23" spans="1:11" ht="11.25" customHeight="1" thickBot="1">
      <c r="A23" s="144"/>
      <c r="B23" s="29"/>
      <c r="C23" s="29"/>
      <c r="D23" s="59" t="s">
        <v>354</v>
      </c>
      <c r="E23" s="60">
        <v>22</v>
      </c>
      <c r="F23" s="134">
        <v>1</v>
      </c>
      <c r="G23" s="138">
        <v>1990</v>
      </c>
      <c r="H23" s="55">
        <f t="shared" si="0"/>
        <v>0</v>
      </c>
      <c r="I23" s="138">
        <v>0</v>
      </c>
      <c r="J23" s="55">
        <f t="shared" si="1"/>
        <v>0</v>
      </c>
      <c r="K23" s="258"/>
    </row>
    <row r="24" spans="1:11" ht="30" customHeight="1" thickBot="1">
      <c r="A24" s="64">
        <v>4</v>
      </c>
      <c r="B24" s="27" t="s">
        <v>35</v>
      </c>
      <c r="C24" s="27">
        <f>титул!B7</f>
        <v>25</v>
      </c>
      <c r="D24" s="52" t="s">
        <v>355</v>
      </c>
      <c r="E24" s="53">
        <v>10</v>
      </c>
      <c r="F24" s="54">
        <v>0</v>
      </c>
      <c r="G24" s="55">
        <v>2014</v>
      </c>
      <c r="H24" s="55">
        <f t="shared" si="0"/>
        <v>10</v>
      </c>
      <c r="I24" s="55">
        <v>10</v>
      </c>
      <c r="J24" s="55">
        <f t="shared" si="1"/>
        <v>10</v>
      </c>
      <c r="K24" s="257">
        <f>SUM(H24:H38)/C24</f>
        <v>4.2</v>
      </c>
    </row>
    <row r="25" spans="1:11" ht="30" customHeight="1" thickBot="1">
      <c r="A25" s="144"/>
      <c r="B25" s="29"/>
      <c r="C25" s="29"/>
      <c r="D25" s="127" t="s">
        <v>356</v>
      </c>
      <c r="E25" s="178">
        <v>5</v>
      </c>
      <c r="F25" s="179">
        <v>0</v>
      </c>
      <c r="G25" s="137">
        <v>2015</v>
      </c>
      <c r="H25" s="55">
        <f t="shared" si="0"/>
        <v>5</v>
      </c>
      <c r="I25" s="137">
        <v>5</v>
      </c>
      <c r="J25" s="55">
        <f t="shared" si="1"/>
        <v>5</v>
      </c>
      <c r="K25" s="258"/>
    </row>
    <row r="26" spans="1:11" ht="30" customHeight="1" thickBot="1">
      <c r="A26" s="144"/>
      <c r="B26" s="29"/>
      <c r="C26" s="29"/>
      <c r="D26" s="221" t="s">
        <v>357</v>
      </c>
      <c r="E26" s="222">
        <v>5</v>
      </c>
      <c r="F26" s="223">
        <v>1</v>
      </c>
      <c r="G26" s="224">
        <v>2016</v>
      </c>
      <c r="H26" s="55">
        <f t="shared" si="0"/>
        <v>5</v>
      </c>
      <c r="I26" s="224">
        <v>5</v>
      </c>
      <c r="J26" s="55">
        <f t="shared" si="1"/>
        <v>5</v>
      </c>
      <c r="K26" s="258"/>
    </row>
    <row r="27" spans="1:11" ht="30" customHeight="1" thickBot="1">
      <c r="A27" s="144"/>
      <c r="B27" s="29"/>
      <c r="C27" s="29"/>
      <c r="D27" s="56" t="s">
        <v>358</v>
      </c>
      <c r="E27" s="57">
        <v>5</v>
      </c>
      <c r="F27" s="133">
        <v>1</v>
      </c>
      <c r="G27" s="58">
        <v>2014</v>
      </c>
      <c r="H27" s="55">
        <f t="shared" si="0"/>
        <v>5</v>
      </c>
      <c r="I27" s="58">
        <v>5</v>
      </c>
      <c r="J27" s="55">
        <f t="shared" si="1"/>
        <v>5</v>
      </c>
      <c r="K27" s="258"/>
    </row>
    <row r="28" spans="1:11" ht="30" customHeight="1" thickBot="1">
      <c r="A28" s="144"/>
      <c r="B28" s="29"/>
      <c r="C28" s="29"/>
      <c r="D28" s="142" t="s">
        <v>371</v>
      </c>
      <c r="E28" s="57">
        <v>10</v>
      </c>
      <c r="F28" s="133">
        <v>1</v>
      </c>
      <c r="G28" s="58">
        <v>2012</v>
      </c>
      <c r="H28" s="55">
        <f t="shared" si="0"/>
        <v>10</v>
      </c>
      <c r="I28" s="58">
        <v>10</v>
      </c>
      <c r="J28" s="55">
        <f t="shared" si="1"/>
        <v>10</v>
      </c>
      <c r="K28" s="258"/>
    </row>
    <row r="29" spans="1:11" ht="30" customHeight="1" thickBot="1">
      <c r="A29" s="144"/>
      <c r="B29" s="29"/>
      <c r="C29" s="29"/>
      <c r="D29" s="56" t="s">
        <v>359</v>
      </c>
      <c r="E29" s="57">
        <v>1</v>
      </c>
      <c r="F29" s="133">
        <v>1</v>
      </c>
      <c r="G29" s="58">
        <v>2009</v>
      </c>
      <c r="H29" s="55">
        <f t="shared" si="0"/>
        <v>0</v>
      </c>
      <c r="I29" s="58">
        <v>0</v>
      </c>
      <c r="J29" s="55">
        <f t="shared" si="1"/>
        <v>0</v>
      </c>
      <c r="K29" s="258"/>
    </row>
    <row r="30" spans="1:11" ht="30" customHeight="1" thickBot="1">
      <c r="A30" s="144"/>
      <c r="B30" s="29"/>
      <c r="C30" s="29"/>
      <c r="D30" s="204" t="s">
        <v>360</v>
      </c>
      <c r="E30" s="207">
        <v>20</v>
      </c>
      <c r="F30" s="208">
        <v>1</v>
      </c>
      <c r="G30" s="209">
        <v>2014</v>
      </c>
      <c r="H30" s="55">
        <f t="shared" si="0"/>
        <v>20</v>
      </c>
      <c r="I30" s="209">
        <v>20</v>
      </c>
      <c r="J30" s="55">
        <f t="shared" si="1"/>
        <v>20</v>
      </c>
      <c r="K30" s="258"/>
    </row>
    <row r="31" spans="1:11" ht="30" customHeight="1" thickBot="1">
      <c r="A31" s="144"/>
      <c r="B31" s="29"/>
      <c r="C31" s="29"/>
      <c r="D31" s="188" t="s">
        <v>361</v>
      </c>
      <c r="E31" s="189">
        <v>10</v>
      </c>
      <c r="F31" s="190">
        <v>1</v>
      </c>
      <c r="G31" s="191">
        <v>2013</v>
      </c>
      <c r="H31" s="55">
        <f t="shared" si="0"/>
        <v>10</v>
      </c>
      <c r="I31" s="191">
        <v>10</v>
      </c>
      <c r="J31" s="55">
        <f t="shared" si="1"/>
        <v>10</v>
      </c>
      <c r="K31" s="258"/>
    </row>
    <row r="32" spans="1:11" ht="30" customHeight="1" thickBot="1">
      <c r="A32" s="144"/>
      <c r="B32" s="29"/>
      <c r="C32" s="29"/>
      <c r="D32" s="226" t="s">
        <v>362</v>
      </c>
      <c r="E32" s="227">
        <v>10</v>
      </c>
      <c r="F32" s="228">
        <v>1</v>
      </c>
      <c r="G32" s="229">
        <v>2015</v>
      </c>
      <c r="H32" s="55">
        <f t="shared" si="0"/>
        <v>10</v>
      </c>
      <c r="I32" s="229">
        <v>10</v>
      </c>
      <c r="J32" s="55">
        <f t="shared" si="1"/>
        <v>10</v>
      </c>
      <c r="K32" s="258"/>
    </row>
    <row r="33" spans="1:11" ht="30" customHeight="1" thickBot="1">
      <c r="A33" s="144"/>
      <c r="B33" s="29"/>
      <c r="C33" s="29"/>
      <c r="D33" s="204" t="s">
        <v>363</v>
      </c>
      <c r="E33" s="207">
        <v>10</v>
      </c>
      <c r="F33" s="208">
        <v>1</v>
      </c>
      <c r="G33" s="209">
        <v>2014</v>
      </c>
      <c r="H33" s="55">
        <f t="shared" si="0"/>
        <v>10</v>
      </c>
      <c r="I33" s="209">
        <v>10</v>
      </c>
      <c r="J33" s="55">
        <f t="shared" si="1"/>
        <v>10</v>
      </c>
      <c r="K33" s="258"/>
    </row>
    <row r="34" spans="1:11" ht="30" customHeight="1" thickBot="1">
      <c r="A34" s="144"/>
      <c r="B34" s="29"/>
      <c r="C34" s="29"/>
      <c r="D34" s="225" t="s">
        <v>364</v>
      </c>
      <c r="E34" s="57">
        <v>5</v>
      </c>
      <c r="F34" s="133">
        <v>0</v>
      </c>
      <c r="G34" s="58">
        <v>2013</v>
      </c>
      <c r="H34" s="55">
        <f t="shared" si="0"/>
        <v>5</v>
      </c>
      <c r="I34" s="58">
        <v>5</v>
      </c>
      <c r="J34" s="55">
        <f t="shared" si="1"/>
        <v>5</v>
      </c>
      <c r="K34" s="258"/>
    </row>
    <row r="35" spans="1:11" ht="30" customHeight="1" thickBot="1">
      <c r="A35" s="144"/>
      <c r="B35" s="29"/>
      <c r="C35" s="29"/>
      <c r="D35" s="225" t="s">
        <v>365</v>
      </c>
      <c r="E35" s="57">
        <v>5</v>
      </c>
      <c r="F35" s="133">
        <v>0</v>
      </c>
      <c r="G35" s="58">
        <v>2014</v>
      </c>
      <c r="H35" s="55">
        <f t="shared" si="0"/>
        <v>5</v>
      </c>
      <c r="I35" s="58">
        <v>5</v>
      </c>
      <c r="J35" s="55">
        <f t="shared" si="1"/>
        <v>5</v>
      </c>
      <c r="K35" s="258"/>
    </row>
    <row r="36" spans="1:11" ht="23.25" thickBot="1">
      <c r="A36" s="144"/>
      <c r="B36" s="181"/>
      <c r="C36" s="29"/>
      <c r="D36" s="230" t="s">
        <v>366</v>
      </c>
      <c r="E36" s="207">
        <v>5</v>
      </c>
      <c r="F36" s="208">
        <v>1</v>
      </c>
      <c r="G36" s="209">
        <v>2016</v>
      </c>
      <c r="H36" s="55">
        <f t="shared" si="0"/>
        <v>5</v>
      </c>
      <c r="I36" s="209">
        <v>5</v>
      </c>
      <c r="J36" s="55">
        <f t="shared" si="1"/>
        <v>5</v>
      </c>
      <c r="K36" s="258"/>
    </row>
    <row r="37" spans="1:11" ht="23.25" thickBot="1">
      <c r="A37" s="144"/>
      <c r="B37" s="181"/>
      <c r="C37" s="29"/>
      <c r="D37" s="56" t="s">
        <v>367</v>
      </c>
      <c r="E37" s="57">
        <v>5</v>
      </c>
      <c r="F37" s="133">
        <v>1</v>
      </c>
      <c r="G37" s="58">
        <v>2014</v>
      </c>
      <c r="H37" s="55">
        <f t="shared" si="0"/>
        <v>5</v>
      </c>
      <c r="I37" s="58">
        <v>5</v>
      </c>
      <c r="J37" s="55">
        <f t="shared" si="1"/>
        <v>5</v>
      </c>
      <c r="K37" s="258"/>
    </row>
    <row r="38" spans="1:11" ht="21" customHeight="1" thickBot="1">
      <c r="A38" s="144"/>
      <c r="B38" s="29"/>
      <c r="C38" s="29"/>
      <c r="D38" s="56" t="s">
        <v>368</v>
      </c>
      <c r="E38" s="57">
        <v>3</v>
      </c>
      <c r="F38" s="133">
        <v>0</v>
      </c>
      <c r="G38" s="58">
        <v>2006</v>
      </c>
      <c r="H38" s="55">
        <f t="shared" si="0"/>
        <v>0</v>
      </c>
      <c r="I38" s="58">
        <v>3</v>
      </c>
      <c r="J38" s="55">
        <f t="shared" si="1"/>
        <v>0</v>
      </c>
      <c r="K38" s="258"/>
    </row>
    <row r="39" spans="1:11" ht="32.25" customHeight="1" thickBot="1">
      <c r="A39" s="64">
        <v>5</v>
      </c>
      <c r="B39" s="260" t="s">
        <v>377</v>
      </c>
      <c r="C39" s="27">
        <f>титул!B7</f>
        <v>25</v>
      </c>
      <c r="D39" s="56" t="s">
        <v>386</v>
      </c>
      <c r="E39" s="57">
        <v>5</v>
      </c>
      <c r="F39" s="133">
        <v>0</v>
      </c>
      <c r="G39" s="58">
        <v>2012</v>
      </c>
      <c r="H39" s="55">
        <f t="shared" si="0"/>
        <v>5</v>
      </c>
      <c r="I39" s="58">
        <v>5</v>
      </c>
      <c r="J39" s="55">
        <f t="shared" si="1"/>
        <v>5</v>
      </c>
      <c r="K39" s="257">
        <f>SUM(H39:H41)/C39</f>
        <v>1</v>
      </c>
    </row>
    <row r="40" spans="1:11" ht="28.5" customHeight="1" thickBot="1">
      <c r="A40" s="144"/>
      <c r="B40" s="261"/>
      <c r="C40" s="29"/>
      <c r="D40" s="204" t="s">
        <v>387</v>
      </c>
      <c r="E40" s="207">
        <v>20</v>
      </c>
      <c r="F40" s="208">
        <v>1</v>
      </c>
      <c r="G40" s="209">
        <v>2014</v>
      </c>
      <c r="H40" s="55">
        <f t="shared" si="0"/>
        <v>20</v>
      </c>
      <c r="I40" s="209">
        <v>20</v>
      </c>
      <c r="J40" s="55">
        <f t="shared" si="1"/>
        <v>20</v>
      </c>
      <c r="K40" s="258"/>
    </row>
    <row r="41" spans="1:11" ht="23.25" thickBot="1">
      <c r="A41" s="144"/>
      <c r="B41" s="181"/>
      <c r="C41" s="29"/>
      <c r="D41" s="56" t="s">
        <v>388</v>
      </c>
      <c r="E41" s="57">
        <v>30</v>
      </c>
      <c r="F41" s="133">
        <v>1</v>
      </c>
      <c r="G41" s="58">
        <v>1988</v>
      </c>
      <c r="H41" s="55">
        <f t="shared" si="0"/>
        <v>0</v>
      </c>
      <c r="I41" s="58">
        <v>30</v>
      </c>
      <c r="J41" s="55">
        <f t="shared" si="1"/>
        <v>0</v>
      </c>
      <c r="K41" s="258"/>
    </row>
    <row r="42" spans="1:11" ht="25.5" customHeight="1" thickBot="1">
      <c r="A42" s="144"/>
      <c r="B42" s="181"/>
      <c r="C42" s="29"/>
      <c r="D42" s="56" t="s">
        <v>389</v>
      </c>
      <c r="E42" s="57">
        <v>2</v>
      </c>
      <c r="F42" s="133">
        <v>1</v>
      </c>
      <c r="G42" s="58">
        <v>2003</v>
      </c>
      <c r="H42" s="55">
        <f t="shared" si="0"/>
        <v>0</v>
      </c>
      <c r="I42" s="58">
        <v>2</v>
      </c>
      <c r="J42" s="55">
        <f t="shared" si="1"/>
        <v>0</v>
      </c>
      <c r="K42" s="180"/>
    </row>
    <row r="43" spans="1:11" ht="23.25" thickBot="1">
      <c r="A43" s="144"/>
      <c r="B43" s="181"/>
      <c r="C43" s="29"/>
      <c r="D43" s="127" t="s">
        <v>390</v>
      </c>
      <c r="E43" s="178">
        <v>3</v>
      </c>
      <c r="F43" s="179">
        <v>1</v>
      </c>
      <c r="G43" s="137">
        <v>1981</v>
      </c>
      <c r="H43" s="55">
        <f t="shared" si="0"/>
        <v>0</v>
      </c>
      <c r="I43" s="137">
        <v>3</v>
      </c>
      <c r="J43" s="55">
        <f t="shared" si="1"/>
        <v>0</v>
      </c>
      <c r="K43" s="180"/>
    </row>
    <row r="44" spans="1:11" ht="26.25" customHeight="1" thickBot="1">
      <c r="A44" s="144"/>
      <c r="B44" s="181"/>
      <c r="C44" s="29"/>
      <c r="D44" s="127" t="s">
        <v>392</v>
      </c>
      <c r="E44" s="178">
        <v>15</v>
      </c>
      <c r="F44" s="179">
        <v>1</v>
      </c>
      <c r="G44" s="137">
        <v>2014</v>
      </c>
      <c r="H44" s="55">
        <f t="shared" si="0"/>
        <v>15</v>
      </c>
      <c r="I44" s="137">
        <v>15</v>
      </c>
      <c r="J44" s="55">
        <f t="shared" si="1"/>
        <v>15</v>
      </c>
      <c r="K44" s="180"/>
    </row>
    <row r="45" spans="1:11" ht="24" customHeight="1" thickBot="1">
      <c r="A45" s="262">
        <v>6</v>
      </c>
      <c r="B45" s="260" t="s">
        <v>181</v>
      </c>
      <c r="C45" s="27">
        <f>титул!B9</f>
        <v>25</v>
      </c>
      <c r="D45" s="52" t="s">
        <v>258</v>
      </c>
      <c r="E45" s="53">
        <v>1</v>
      </c>
      <c r="F45" s="54">
        <v>1</v>
      </c>
      <c r="G45" s="55">
        <v>2007</v>
      </c>
      <c r="H45" s="55">
        <f t="shared" si="0"/>
        <v>0</v>
      </c>
      <c r="I45" s="55">
        <v>1</v>
      </c>
      <c r="J45" s="55">
        <f t="shared" si="1"/>
        <v>0</v>
      </c>
      <c r="K45" s="264">
        <f>SUM(H45:H55)/C45</f>
        <v>0.48</v>
      </c>
    </row>
    <row r="46" spans="1:11" ht="11.25" customHeight="1" thickBot="1">
      <c r="A46" s="263"/>
      <c r="B46" s="261"/>
      <c r="C46" s="29"/>
      <c r="D46" s="56" t="s">
        <v>91</v>
      </c>
      <c r="E46" s="57">
        <v>1</v>
      </c>
      <c r="F46" s="133">
        <v>1</v>
      </c>
      <c r="G46" s="58">
        <v>2000</v>
      </c>
      <c r="H46" s="55">
        <f t="shared" si="0"/>
        <v>0</v>
      </c>
      <c r="I46" s="58">
        <v>1</v>
      </c>
      <c r="J46" s="55">
        <f t="shared" si="1"/>
        <v>0</v>
      </c>
      <c r="K46" s="265"/>
    </row>
    <row r="47" spans="1:11" ht="21.75" customHeight="1" thickBot="1">
      <c r="A47" s="23"/>
      <c r="B47" s="29"/>
      <c r="C47" s="29"/>
      <c r="D47" s="56" t="s">
        <v>92</v>
      </c>
      <c r="E47" s="57">
        <v>1</v>
      </c>
      <c r="F47" s="133">
        <v>1</v>
      </c>
      <c r="G47" s="58">
        <v>2008</v>
      </c>
      <c r="H47" s="55">
        <f t="shared" si="0"/>
        <v>0</v>
      </c>
      <c r="I47" s="58">
        <v>1</v>
      </c>
      <c r="J47" s="55">
        <f t="shared" si="1"/>
        <v>0</v>
      </c>
      <c r="K47" s="265"/>
    </row>
    <row r="48" spans="1:11" ht="23.25" thickBot="1">
      <c r="A48" s="23"/>
      <c r="B48" s="29"/>
      <c r="C48" s="29"/>
      <c r="D48" s="56" t="s">
        <v>44</v>
      </c>
      <c r="E48" s="57">
        <v>5</v>
      </c>
      <c r="F48" s="133">
        <v>1</v>
      </c>
      <c r="G48" s="58">
        <v>2010</v>
      </c>
      <c r="H48" s="55">
        <f t="shared" si="0"/>
        <v>0</v>
      </c>
      <c r="I48" s="58">
        <v>1</v>
      </c>
      <c r="J48" s="55">
        <f t="shared" si="1"/>
        <v>0</v>
      </c>
      <c r="K48" s="265"/>
    </row>
    <row r="49" spans="1:11" ht="23.25" thickBot="1">
      <c r="A49" s="23"/>
      <c r="B49" s="29"/>
      <c r="C49" s="29"/>
      <c r="D49" s="56" t="s">
        <v>77</v>
      </c>
      <c r="E49" s="57">
        <v>12</v>
      </c>
      <c r="F49" s="58">
        <v>1</v>
      </c>
      <c r="G49" s="58">
        <v>2014</v>
      </c>
      <c r="H49" s="55">
        <f t="shared" si="0"/>
        <v>12</v>
      </c>
      <c r="I49" s="58">
        <v>12</v>
      </c>
      <c r="J49" s="55">
        <f t="shared" si="1"/>
        <v>12</v>
      </c>
      <c r="K49" s="265"/>
    </row>
    <row r="50" spans="1:11" ht="23.25" thickBot="1">
      <c r="A50" s="23"/>
      <c r="B50" s="29"/>
      <c r="C50" s="29"/>
      <c r="D50" s="56" t="s">
        <v>105</v>
      </c>
      <c r="E50" s="57">
        <v>1</v>
      </c>
      <c r="F50" s="133">
        <v>1</v>
      </c>
      <c r="G50" s="58">
        <v>2001</v>
      </c>
      <c r="H50" s="55">
        <f t="shared" si="0"/>
        <v>0</v>
      </c>
      <c r="I50" s="58">
        <v>3</v>
      </c>
      <c r="J50" s="55">
        <f t="shared" si="1"/>
        <v>0</v>
      </c>
      <c r="K50" s="265"/>
    </row>
    <row r="51" spans="1:11" ht="11.25" customHeight="1" thickBot="1">
      <c r="A51" s="23"/>
      <c r="B51" s="29"/>
      <c r="C51" s="29"/>
      <c r="D51" s="56" t="s">
        <v>106</v>
      </c>
      <c r="E51" s="57">
        <v>4</v>
      </c>
      <c r="F51" s="133">
        <v>1</v>
      </c>
      <c r="G51" s="58">
        <v>2000</v>
      </c>
      <c r="H51" s="55">
        <f t="shared" si="0"/>
        <v>0</v>
      </c>
      <c r="I51" s="58">
        <v>4</v>
      </c>
      <c r="J51" s="55">
        <f t="shared" si="1"/>
        <v>0</v>
      </c>
      <c r="K51" s="265"/>
    </row>
    <row r="52" spans="1:11" ht="23.25" thickBot="1">
      <c r="A52" s="23"/>
      <c r="B52" s="29"/>
      <c r="C52" s="29"/>
      <c r="D52" s="56" t="s">
        <v>50</v>
      </c>
      <c r="E52" s="57">
        <v>3</v>
      </c>
      <c r="F52" s="133">
        <v>1</v>
      </c>
      <c r="G52" s="58">
        <v>2006</v>
      </c>
      <c r="H52" s="55">
        <f t="shared" si="0"/>
        <v>0</v>
      </c>
      <c r="I52" s="58">
        <v>5</v>
      </c>
      <c r="J52" s="55">
        <f t="shared" si="1"/>
        <v>0</v>
      </c>
      <c r="K52" s="265"/>
    </row>
    <row r="53" spans="1:11" ht="23.25" thickBot="1">
      <c r="A53" s="23"/>
      <c r="B53" s="29"/>
      <c r="C53" s="29"/>
      <c r="D53" s="56" t="s">
        <v>51</v>
      </c>
      <c r="E53" s="57">
        <v>1</v>
      </c>
      <c r="F53" s="133">
        <v>1</v>
      </c>
      <c r="G53" s="58">
        <v>2001</v>
      </c>
      <c r="H53" s="55">
        <f t="shared" si="0"/>
        <v>0</v>
      </c>
      <c r="I53" s="58">
        <v>5</v>
      </c>
      <c r="J53" s="55">
        <f t="shared" si="1"/>
        <v>0</v>
      </c>
      <c r="K53" s="265"/>
    </row>
    <row r="54" spans="1:11" ht="11.25" customHeight="1" thickBot="1">
      <c r="A54" s="23"/>
      <c r="B54" s="29"/>
      <c r="C54" s="29"/>
      <c r="D54" s="56" t="s">
        <v>52</v>
      </c>
      <c r="E54" s="57">
        <v>1</v>
      </c>
      <c r="F54" s="133">
        <v>1</v>
      </c>
      <c r="G54" s="58">
        <v>2005</v>
      </c>
      <c r="H54" s="55">
        <f t="shared" si="0"/>
        <v>0</v>
      </c>
      <c r="I54" s="58">
        <v>1</v>
      </c>
      <c r="J54" s="55">
        <f t="shared" si="1"/>
        <v>0</v>
      </c>
      <c r="K54" s="265"/>
    </row>
    <row r="55" spans="1:11" ht="23.25" thickBot="1">
      <c r="A55" s="26"/>
      <c r="B55" s="30"/>
      <c r="C55" s="30"/>
      <c r="D55" s="59" t="s">
        <v>53</v>
      </c>
      <c r="E55" s="60">
        <v>5</v>
      </c>
      <c r="F55" s="134">
        <v>1</v>
      </c>
      <c r="G55" s="138">
        <v>2010</v>
      </c>
      <c r="H55" s="55">
        <f t="shared" si="0"/>
        <v>0</v>
      </c>
      <c r="I55" s="138">
        <v>1</v>
      </c>
      <c r="J55" s="55">
        <f t="shared" si="1"/>
        <v>0</v>
      </c>
      <c r="K55" s="266"/>
    </row>
    <row r="56" spans="1:11" ht="15" customHeight="1" thickBot="1">
      <c r="A56" s="121"/>
      <c r="B56" s="123" t="s">
        <v>215</v>
      </c>
      <c r="C56" s="122">
        <f>SUM(C2:C55)</f>
        <v>150</v>
      </c>
      <c r="D56" s="123"/>
      <c r="E56" s="32">
        <f>SUM(E2:E55)</f>
        <v>467</v>
      </c>
      <c r="F56" s="32">
        <f>SUM(F2:F55)</f>
        <v>46</v>
      </c>
      <c r="G56" s="32"/>
      <c r="H56" s="32">
        <f>SUM(H2:H55)</f>
        <v>344</v>
      </c>
      <c r="I56" s="32">
        <f>SUM(I2:I55)</f>
        <v>419</v>
      </c>
      <c r="J56" s="32">
        <f>SUM(J2:J55)</f>
        <v>344</v>
      </c>
      <c r="K56" s="147">
        <f>J56/C56</f>
        <v>2.2933333333333334</v>
      </c>
    </row>
    <row r="61" spans="6:8" ht="15">
      <c r="F61" s="15"/>
      <c r="G61" s="15"/>
      <c r="H61" s="15"/>
    </row>
  </sheetData>
  <sheetProtection/>
  <mergeCells count="8">
    <mergeCell ref="A45:A46"/>
    <mergeCell ref="B45:B46"/>
    <mergeCell ref="K39:K41"/>
    <mergeCell ref="K45:K55"/>
    <mergeCell ref="K4:K11"/>
    <mergeCell ref="K12:K23"/>
    <mergeCell ref="K24:K38"/>
    <mergeCell ref="B39:B40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90" zoomScaleNormal="140" zoomScaleSheetLayoutView="90" zoomScalePageLayoutView="0" workbookViewId="0" topLeftCell="A1">
      <selection activeCell="D7" sqref="D7"/>
    </sheetView>
  </sheetViews>
  <sheetFormatPr defaultColWidth="9.00390625" defaultRowHeight="12.75"/>
  <cols>
    <col min="1" max="1" width="4.125" style="17" customWidth="1"/>
    <col min="2" max="2" width="27.625" style="18" customWidth="1"/>
    <col min="3" max="3" width="21.75390625" style="17" customWidth="1"/>
    <col min="4" max="4" width="75.875" style="18" customWidth="1"/>
    <col min="5" max="5" width="12.25390625" style="17" customWidth="1"/>
    <col min="6" max="8" width="12.75390625" style="17" customWidth="1"/>
    <col min="9" max="10" width="12.625" style="17" customWidth="1"/>
    <col min="11" max="11" width="13.625" style="17" customWidth="1"/>
    <col min="12" max="16384" width="9.125" style="17" customWidth="1"/>
  </cols>
  <sheetData>
    <row r="1" spans="1:11" ht="90.75" customHeight="1" thickBot="1">
      <c r="A1" s="61" t="s">
        <v>180</v>
      </c>
      <c r="B1" s="36" t="s">
        <v>191</v>
      </c>
      <c r="C1" s="36" t="s">
        <v>192</v>
      </c>
      <c r="D1" s="65" t="s">
        <v>193</v>
      </c>
      <c r="E1" s="62" t="s">
        <v>194</v>
      </c>
      <c r="F1" s="61" t="s">
        <v>167</v>
      </c>
      <c r="G1" s="36" t="s">
        <v>178</v>
      </c>
      <c r="H1" s="65" t="s">
        <v>168</v>
      </c>
      <c r="I1" s="36" t="s">
        <v>87</v>
      </c>
      <c r="J1" s="36" t="s">
        <v>88</v>
      </c>
      <c r="K1" s="62" t="s">
        <v>89</v>
      </c>
    </row>
    <row r="2" spans="1:11" s="177" customFormat="1" ht="24" customHeight="1" thickBot="1">
      <c r="A2" s="170"/>
      <c r="B2" s="171"/>
      <c r="C2" s="171"/>
      <c r="D2" s="171" t="s">
        <v>142</v>
      </c>
      <c r="E2" s="172"/>
      <c r="F2" s="173"/>
      <c r="G2" s="174"/>
      <c r="H2" s="175">
        <f>IF(G2&gt;2008,E2,0)</f>
        <v>0</v>
      </c>
      <c r="I2" s="174"/>
      <c r="J2" s="175">
        <f>IF(G2&gt;2008,I2,0)</f>
        <v>0</v>
      </c>
      <c r="K2" s="176"/>
    </row>
    <row r="3" spans="1:11" ht="63" customHeight="1" thickBot="1">
      <c r="A3" s="25">
        <v>1</v>
      </c>
      <c r="B3" s="27" t="s">
        <v>378</v>
      </c>
      <c r="C3" s="27">
        <f>титул!B8+титул!B9</f>
        <v>63</v>
      </c>
      <c r="D3" s="52" t="s">
        <v>380</v>
      </c>
      <c r="E3" s="53">
        <v>2</v>
      </c>
      <c r="F3" s="54">
        <v>1</v>
      </c>
      <c r="G3" s="55">
        <v>1988</v>
      </c>
      <c r="H3" s="55">
        <f>IF(G3&gt;2011,E3,0)</f>
        <v>0</v>
      </c>
      <c r="I3" s="55">
        <v>0</v>
      </c>
      <c r="J3" s="55">
        <f>IF(G3&gt;2011,I3,0)</f>
        <v>0</v>
      </c>
      <c r="K3" s="258"/>
    </row>
    <row r="4" spans="1:11" ht="30" customHeight="1" thickBot="1">
      <c r="A4" s="23"/>
      <c r="B4" s="29"/>
      <c r="C4" s="29"/>
      <c r="D4" s="119" t="s">
        <v>381</v>
      </c>
      <c r="E4" s="57">
        <v>36</v>
      </c>
      <c r="F4" s="133">
        <v>0</v>
      </c>
      <c r="G4" s="58">
        <v>2008</v>
      </c>
      <c r="H4" s="55">
        <f aca="true" t="shared" si="0" ref="H4:H9">IF(G4&gt;2011,E4,0)</f>
        <v>0</v>
      </c>
      <c r="I4" s="58">
        <v>36</v>
      </c>
      <c r="J4" s="55">
        <f aca="true" t="shared" si="1" ref="J4:J9">IF(G4&gt;2011,I4,0)</f>
        <v>0</v>
      </c>
      <c r="K4" s="258"/>
    </row>
    <row r="5" spans="1:11" ht="27" customHeight="1" thickBot="1">
      <c r="A5" s="23"/>
      <c r="B5" s="29"/>
      <c r="C5" s="29"/>
      <c r="D5" s="231" t="s">
        <v>382</v>
      </c>
      <c r="E5" s="189">
        <v>15</v>
      </c>
      <c r="F5" s="190">
        <v>1</v>
      </c>
      <c r="G5" s="191">
        <v>2015</v>
      </c>
      <c r="H5" s="55">
        <f t="shared" si="0"/>
        <v>15</v>
      </c>
      <c r="I5" s="191">
        <v>15</v>
      </c>
      <c r="J5" s="55">
        <f t="shared" si="1"/>
        <v>15</v>
      </c>
      <c r="K5" s="258"/>
    </row>
    <row r="6" spans="1:11" ht="25.5" customHeight="1" thickBot="1">
      <c r="A6" s="23"/>
      <c r="B6" s="29"/>
      <c r="C6" s="29"/>
      <c r="D6" s="232" t="s">
        <v>383</v>
      </c>
      <c r="E6" s="227">
        <v>5</v>
      </c>
      <c r="F6" s="228">
        <v>1</v>
      </c>
      <c r="G6" s="229">
        <v>2015</v>
      </c>
      <c r="H6" s="55">
        <f t="shared" si="0"/>
        <v>5</v>
      </c>
      <c r="I6" s="229">
        <v>5</v>
      </c>
      <c r="J6" s="55">
        <f t="shared" si="1"/>
        <v>5</v>
      </c>
      <c r="K6" s="258"/>
    </row>
    <row r="7" spans="1:11" ht="29.25" customHeight="1" thickBot="1">
      <c r="A7" s="23"/>
      <c r="B7" s="29"/>
      <c r="C7" s="29"/>
      <c r="D7" s="233" t="s">
        <v>384</v>
      </c>
      <c r="E7" s="227">
        <v>10</v>
      </c>
      <c r="F7" s="228">
        <v>1</v>
      </c>
      <c r="G7" s="229">
        <v>2015</v>
      </c>
      <c r="H7" s="55">
        <f t="shared" si="0"/>
        <v>10</v>
      </c>
      <c r="I7" s="229">
        <v>10</v>
      </c>
      <c r="J7" s="55">
        <f t="shared" si="1"/>
        <v>10</v>
      </c>
      <c r="K7" s="258"/>
    </row>
    <row r="8" spans="1:11" ht="30.75" customHeight="1" thickBot="1">
      <c r="A8" s="23"/>
      <c r="B8" s="29"/>
      <c r="C8" s="29"/>
      <c r="D8" s="234" t="s">
        <v>385</v>
      </c>
      <c r="E8" s="60">
        <v>40</v>
      </c>
      <c r="F8" s="134">
        <v>1</v>
      </c>
      <c r="G8" s="138">
        <v>1986</v>
      </c>
      <c r="H8" s="55">
        <f t="shared" si="0"/>
        <v>0</v>
      </c>
      <c r="I8" s="138">
        <v>0</v>
      </c>
      <c r="J8" s="55">
        <f t="shared" si="1"/>
        <v>0</v>
      </c>
      <c r="K8" s="258"/>
    </row>
    <row r="9" spans="1:11" ht="84.75" customHeight="1" thickBot="1">
      <c r="A9" s="25">
        <v>2</v>
      </c>
      <c r="B9" s="27" t="s">
        <v>379</v>
      </c>
      <c r="C9" s="27">
        <f>титул!B7+титул!B8+титул!B9</f>
        <v>88</v>
      </c>
      <c r="D9" s="235" t="s">
        <v>391</v>
      </c>
      <c r="E9" s="54">
        <v>50</v>
      </c>
      <c r="F9" s="55">
        <v>1</v>
      </c>
      <c r="G9" s="55">
        <v>1990</v>
      </c>
      <c r="H9" s="55">
        <f t="shared" si="0"/>
        <v>0</v>
      </c>
      <c r="I9" s="55">
        <v>30</v>
      </c>
      <c r="J9" s="55">
        <f t="shared" si="1"/>
        <v>0</v>
      </c>
      <c r="K9" s="258"/>
    </row>
    <row r="10" spans="1:11" ht="15" customHeight="1" thickBot="1">
      <c r="A10" s="121"/>
      <c r="B10" s="123" t="s">
        <v>215</v>
      </c>
      <c r="C10" s="122">
        <f>SUM(C3:C9)</f>
        <v>151</v>
      </c>
      <c r="D10" s="123"/>
      <c r="E10" s="124">
        <f>SUM(E2:E9)</f>
        <v>158</v>
      </c>
      <c r="F10" s="124">
        <f>SUM(F2:F9)</f>
        <v>6</v>
      </c>
      <c r="G10" s="124"/>
      <c r="H10" s="124">
        <f>SUM(H2:H9)</f>
        <v>30</v>
      </c>
      <c r="I10" s="124">
        <f>SUM(I2:I9)</f>
        <v>96</v>
      </c>
      <c r="J10" s="124">
        <f>SUM(J2:J9)</f>
        <v>30</v>
      </c>
      <c r="K10" s="147">
        <f>J10/C10</f>
        <v>0.1986754966887417</v>
      </c>
    </row>
    <row r="15" spans="6:8" ht="15">
      <c r="F15" s="15"/>
      <c r="G15" s="15"/>
      <c r="H15" s="15"/>
    </row>
  </sheetData>
  <sheetProtection/>
  <mergeCells count="1">
    <mergeCell ref="K3:K9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48"/>
  <sheetViews>
    <sheetView view="pageBreakPreview" zoomScaleSheetLayoutView="100" zoomScalePageLayoutView="0" workbookViewId="0" topLeftCell="A6">
      <selection activeCell="C22" sqref="C22:E28"/>
    </sheetView>
  </sheetViews>
  <sheetFormatPr defaultColWidth="9.00390625" defaultRowHeight="12.75"/>
  <cols>
    <col min="1" max="1" width="5.75390625" style="0" customWidth="1"/>
    <col min="2" max="2" width="90.75390625" style="0" customWidth="1"/>
    <col min="3" max="4" width="12.75390625" style="0" customWidth="1"/>
    <col min="5" max="5" width="85.00390625" style="37" customWidth="1"/>
    <col min="6" max="6" width="13.75390625" style="0" customWidth="1"/>
    <col min="7" max="7" width="14.75390625" style="0" customWidth="1"/>
  </cols>
  <sheetData>
    <row r="2" spans="1:4" ht="18.75">
      <c r="A2" s="247" t="s">
        <v>222</v>
      </c>
      <c r="B2" s="247"/>
      <c r="C2" s="247"/>
      <c r="D2" s="247"/>
    </row>
    <row r="3" spans="1:5" ht="19.5" thickBot="1">
      <c r="A3" s="20"/>
      <c r="B3" s="20"/>
      <c r="C3" s="20"/>
      <c r="E3" s="38"/>
    </row>
    <row r="4" spans="1:7" ht="30.75" thickBot="1">
      <c r="A4" s="64" t="s">
        <v>180</v>
      </c>
      <c r="B4" s="27" t="s">
        <v>223</v>
      </c>
      <c r="C4" s="27" t="s">
        <v>224</v>
      </c>
      <c r="D4" s="49" t="s">
        <v>225</v>
      </c>
      <c r="E4" s="77" t="s">
        <v>226</v>
      </c>
      <c r="F4" s="27" t="s">
        <v>227</v>
      </c>
      <c r="G4" s="78" t="s">
        <v>228</v>
      </c>
    </row>
    <row r="5" spans="1:7" ht="30">
      <c r="A5" s="25">
        <v>1</v>
      </c>
      <c r="B5" s="46" t="s">
        <v>229</v>
      </c>
      <c r="C5" s="48">
        <f>SUM(C6:C19)</f>
        <v>14</v>
      </c>
      <c r="D5" s="47">
        <f>SUM(D6:D19)</f>
        <v>65</v>
      </c>
      <c r="E5" s="79"/>
      <c r="F5" s="80"/>
      <c r="G5" s="81"/>
    </row>
    <row r="6" spans="1:7" ht="10.5" customHeight="1">
      <c r="A6" s="23"/>
      <c r="B6" s="39"/>
      <c r="C6" s="120">
        <v>1</v>
      </c>
      <c r="D6" s="67">
        <v>1</v>
      </c>
      <c r="E6" s="129" t="s">
        <v>160</v>
      </c>
      <c r="F6" s="71"/>
      <c r="G6" s="72"/>
    </row>
    <row r="7" spans="1:7" ht="22.5">
      <c r="A7" s="23"/>
      <c r="B7" s="39"/>
      <c r="C7" s="120">
        <v>1</v>
      </c>
      <c r="D7" s="67">
        <v>20</v>
      </c>
      <c r="E7" s="129" t="s">
        <v>161</v>
      </c>
      <c r="F7" s="71"/>
      <c r="G7" s="72"/>
    </row>
    <row r="8" spans="1:7" ht="15">
      <c r="A8" s="23"/>
      <c r="B8" s="39"/>
      <c r="C8" s="120">
        <v>1</v>
      </c>
      <c r="D8" s="67">
        <v>1</v>
      </c>
      <c r="E8" s="129" t="s">
        <v>162</v>
      </c>
      <c r="F8" s="71"/>
      <c r="G8" s="72"/>
    </row>
    <row r="9" spans="1:7" ht="15">
      <c r="A9" s="23"/>
      <c r="B9" s="39"/>
      <c r="C9" s="120">
        <v>1</v>
      </c>
      <c r="D9" s="67">
        <v>2</v>
      </c>
      <c r="E9" s="129" t="s">
        <v>154</v>
      </c>
      <c r="F9" s="71"/>
      <c r="G9" s="72"/>
    </row>
    <row r="10" spans="1:7" ht="15">
      <c r="A10" s="23"/>
      <c r="B10" s="39"/>
      <c r="C10" s="120">
        <v>1</v>
      </c>
      <c r="D10" s="67">
        <v>1</v>
      </c>
      <c r="E10" s="129" t="s">
        <v>245</v>
      </c>
      <c r="F10" s="71"/>
      <c r="G10" s="72"/>
    </row>
    <row r="11" spans="1:7" ht="15">
      <c r="A11" s="23"/>
      <c r="B11" s="39"/>
      <c r="C11" s="120">
        <v>1</v>
      </c>
      <c r="D11" s="67">
        <v>5</v>
      </c>
      <c r="E11" s="129" t="s">
        <v>246</v>
      </c>
      <c r="F11" s="71"/>
      <c r="G11" s="72"/>
    </row>
    <row r="12" spans="1:7" ht="15">
      <c r="A12" s="23"/>
      <c r="B12" s="39"/>
      <c r="C12" s="120">
        <v>1</v>
      </c>
      <c r="D12" s="67">
        <v>4</v>
      </c>
      <c r="E12" s="129" t="s">
        <v>247</v>
      </c>
      <c r="F12" s="71"/>
      <c r="G12" s="72"/>
    </row>
    <row r="13" spans="1:7" ht="12" customHeight="1">
      <c r="A13" s="23"/>
      <c r="B13" s="39"/>
      <c r="C13" s="120">
        <v>1</v>
      </c>
      <c r="D13" s="67">
        <v>14</v>
      </c>
      <c r="E13" s="129" t="s">
        <v>248</v>
      </c>
      <c r="F13" s="71"/>
      <c r="G13" s="72"/>
    </row>
    <row r="14" spans="1:7" ht="22.5">
      <c r="A14" s="23"/>
      <c r="B14" s="39"/>
      <c r="C14" s="120">
        <v>1</v>
      </c>
      <c r="D14" s="67">
        <v>2</v>
      </c>
      <c r="E14" s="129" t="s">
        <v>249</v>
      </c>
      <c r="F14" s="71"/>
      <c r="G14" s="72"/>
    </row>
    <row r="15" spans="1:7" ht="15">
      <c r="A15" s="23"/>
      <c r="B15" s="39"/>
      <c r="C15" s="120">
        <v>1</v>
      </c>
      <c r="D15" s="67">
        <v>4</v>
      </c>
      <c r="E15" s="129" t="s">
        <v>250</v>
      </c>
      <c r="F15" s="71"/>
      <c r="G15" s="72"/>
    </row>
    <row r="16" spans="1:7" ht="12" customHeight="1">
      <c r="A16" s="23"/>
      <c r="B16" s="39"/>
      <c r="C16" s="120">
        <v>1</v>
      </c>
      <c r="D16" s="67">
        <v>3</v>
      </c>
      <c r="E16" s="129" t="s">
        <v>251</v>
      </c>
      <c r="F16" s="71"/>
      <c r="G16" s="72"/>
    </row>
    <row r="17" spans="1:7" ht="11.25" customHeight="1">
      <c r="A17" s="23"/>
      <c r="B17" s="39"/>
      <c r="C17" s="120">
        <v>1</v>
      </c>
      <c r="D17" s="67">
        <v>5</v>
      </c>
      <c r="E17" s="129" t="s">
        <v>155</v>
      </c>
      <c r="F17" s="71"/>
      <c r="G17" s="72"/>
    </row>
    <row r="18" spans="1:7" ht="11.25" customHeight="1">
      <c r="A18" s="23"/>
      <c r="B18" s="39"/>
      <c r="C18" s="120">
        <v>1</v>
      </c>
      <c r="D18" s="67">
        <v>2</v>
      </c>
      <c r="E18" s="129" t="s">
        <v>252</v>
      </c>
      <c r="F18" s="71"/>
      <c r="G18" s="72"/>
    </row>
    <row r="19" spans="1:7" ht="12.75" customHeight="1" thickBot="1">
      <c r="A19" s="23"/>
      <c r="B19" s="39"/>
      <c r="C19" s="120">
        <v>1</v>
      </c>
      <c r="D19" s="67">
        <v>1</v>
      </c>
      <c r="E19" s="129" t="s">
        <v>253</v>
      </c>
      <c r="F19" s="71"/>
      <c r="G19" s="72"/>
    </row>
    <row r="20" spans="1:7" ht="15">
      <c r="A20" s="25">
        <v>2</v>
      </c>
      <c r="B20" s="46" t="s">
        <v>230</v>
      </c>
      <c r="C20" s="48">
        <f>C21+C29</f>
        <v>10</v>
      </c>
      <c r="D20" s="47">
        <f>D21+D29</f>
        <v>30</v>
      </c>
      <c r="E20" s="84"/>
      <c r="F20" s="80"/>
      <c r="G20" s="81"/>
    </row>
    <row r="21" spans="1:7" ht="15">
      <c r="A21" s="23"/>
      <c r="B21" s="39" t="s">
        <v>163</v>
      </c>
      <c r="C21" s="28">
        <f>SUM(C22:C28)</f>
        <v>7</v>
      </c>
      <c r="D21" s="41">
        <f>SUM(D22:D28)</f>
        <v>26</v>
      </c>
      <c r="E21" s="76"/>
      <c r="F21" s="71"/>
      <c r="G21" s="72"/>
    </row>
    <row r="22" spans="1:7" ht="11.25" customHeight="1">
      <c r="A22" s="23"/>
      <c r="B22" s="39"/>
      <c r="C22" s="58">
        <v>1</v>
      </c>
      <c r="D22" s="57">
        <v>2</v>
      </c>
      <c r="E22" s="75" t="s">
        <v>281</v>
      </c>
      <c r="F22" s="71"/>
      <c r="G22" s="72"/>
    </row>
    <row r="23" spans="1:7" ht="12" customHeight="1">
      <c r="A23" s="23"/>
      <c r="B23" s="39"/>
      <c r="C23" s="58">
        <v>1</v>
      </c>
      <c r="D23" s="57">
        <v>3</v>
      </c>
      <c r="E23" s="75" t="s">
        <v>282</v>
      </c>
      <c r="F23" s="71"/>
      <c r="G23" s="72"/>
    </row>
    <row r="24" spans="1:7" ht="12" customHeight="1">
      <c r="A24" s="23"/>
      <c r="B24" s="39"/>
      <c r="C24" s="58">
        <v>1</v>
      </c>
      <c r="D24" s="57">
        <v>3</v>
      </c>
      <c r="E24" s="75" t="s">
        <v>283</v>
      </c>
      <c r="F24" s="71"/>
      <c r="G24" s="72"/>
    </row>
    <row r="25" spans="1:7" ht="12" customHeight="1">
      <c r="A25" s="23"/>
      <c r="B25" s="39"/>
      <c r="C25" s="58">
        <v>1</v>
      </c>
      <c r="D25" s="57">
        <v>6</v>
      </c>
      <c r="E25" s="75" t="s">
        <v>284</v>
      </c>
      <c r="F25" s="71"/>
      <c r="G25" s="72"/>
    </row>
    <row r="26" spans="1:7" ht="11.25" customHeight="1">
      <c r="A26" s="23"/>
      <c r="B26" s="39"/>
      <c r="C26" s="58">
        <v>1</v>
      </c>
      <c r="D26" s="57">
        <v>6</v>
      </c>
      <c r="E26" s="75" t="s">
        <v>285</v>
      </c>
      <c r="F26" s="71"/>
      <c r="G26" s="72"/>
    </row>
    <row r="27" spans="1:7" ht="10.5" customHeight="1">
      <c r="A27" s="23"/>
      <c r="B27" s="39"/>
      <c r="C27" s="58">
        <v>1</v>
      </c>
      <c r="D27" s="57">
        <v>3</v>
      </c>
      <c r="E27" s="75" t="s">
        <v>286</v>
      </c>
      <c r="F27" s="71"/>
      <c r="G27" s="72"/>
    </row>
    <row r="28" spans="1:7" ht="9.75" customHeight="1">
      <c r="A28" s="23"/>
      <c r="B28" s="39"/>
      <c r="C28" s="58">
        <v>1</v>
      </c>
      <c r="D28" s="57">
        <v>3</v>
      </c>
      <c r="E28" s="196" t="s">
        <v>287</v>
      </c>
      <c r="F28" s="71"/>
      <c r="G28" s="72"/>
    </row>
    <row r="29" spans="1:7" ht="15">
      <c r="A29" s="23"/>
      <c r="B29" s="39" t="s">
        <v>164</v>
      </c>
      <c r="C29" s="28">
        <f>SUM(C30:C32)</f>
        <v>3</v>
      </c>
      <c r="D29" s="41">
        <f>SUM(D30:D32)</f>
        <v>4</v>
      </c>
      <c r="E29" s="76"/>
      <c r="F29" s="71"/>
      <c r="G29" s="72"/>
    </row>
    <row r="30" spans="1:7" ht="11.25" customHeight="1">
      <c r="A30" s="23"/>
      <c r="B30" s="39"/>
      <c r="C30" s="120">
        <v>1</v>
      </c>
      <c r="D30" s="67">
        <v>2</v>
      </c>
      <c r="E30" s="75" t="s">
        <v>277</v>
      </c>
      <c r="F30" s="71" t="s">
        <v>280</v>
      </c>
      <c r="G30" s="72"/>
    </row>
    <row r="31" spans="1:7" ht="11.25" customHeight="1">
      <c r="A31" s="23"/>
      <c r="B31" s="39"/>
      <c r="C31" s="120">
        <v>1</v>
      </c>
      <c r="D31" s="67">
        <v>2</v>
      </c>
      <c r="E31" s="75" t="s">
        <v>278</v>
      </c>
      <c r="F31" s="71"/>
      <c r="G31" s="72"/>
    </row>
    <row r="32" spans="1:7" ht="11.25" customHeight="1" thickBot="1">
      <c r="A32" s="23"/>
      <c r="B32" s="39"/>
      <c r="C32" s="120">
        <v>1</v>
      </c>
      <c r="D32" s="67">
        <v>0</v>
      </c>
      <c r="E32" s="75" t="s">
        <v>279</v>
      </c>
      <c r="F32" s="71"/>
      <c r="G32" s="72"/>
    </row>
    <row r="33" spans="1:7" ht="15">
      <c r="A33" s="25">
        <v>3</v>
      </c>
      <c r="B33" s="46" t="s">
        <v>165</v>
      </c>
      <c r="C33" s="48">
        <f>C34+C40</f>
        <v>0</v>
      </c>
      <c r="D33" s="47">
        <f>D34+D40</f>
        <v>0</v>
      </c>
      <c r="E33" s="84"/>
      <c r="F33" s="80"/>
      <c r="G33" s="81"/>
    </row>
    <row r="34" spans="1:7" ht="15">
      <c r="A34" s="85"/>
      <c r="B34" s="39" t="s">
        <v>54</v>
      </c>
      <c r="C34" s="28">
        <f>SUM(C35:C39)</f>
        <v>0</v>
      </c>
      <c r="D34" s="28">
        <f>SUM(D35:D39)</f>
        <v>0</v>
      </c>
      <c r="E34" s="76"/>
      <c r="F34" s="71"/>
      <c r="G34" s="72"/>
    </row>
    <row r="35" spans="1:7" ht="15">
      <c r="A35" s="85"/>
      <c r="B35" s="39"/>
      <c r="C35" s="120"/>
      <c r="D35" s="130"/>
      <c r="E35" s="129"/>
      <c r="F35" s="71"/>
      <c r="G35" s="72"/>
    </row>
    <row r="36" spans="1:7" ht="15">
      <c r="A36" s="85"/>
      <c r="B36" s="39"/>
      <c r="C36" s="120"/>
      <c r="D36" s="130"/>
      <c r="E36" s="129"/>
      <c r="F36" s="71"/>
      <c r="G36" s="72"/>
    </row>
    <row r="37" spans="1:7" ht="15">
      <c r="A37" s="85"/>
      <c r="B37" s="39"/>
      <c r="C37" s="120"/>
      <c r="D37" s="131"/>
      <c r="E37" s="129"/>
      <c r="F37" s="71"/>
      <c r="G37" s="72"/>
    </row>
    <row r="38" spans="1:7" ht="15">
      <c r="A38" s="85"/>
      <c r="B38" s="39"/>
      <c r="C38" s="120"/>
      <c r="D38" s="131"/>
      <c r="E38" s="129"/>
      <c r="F38" s="71"/>
      <c r="G38" s="72"/>
    </row>
    <row r="39" spans="1:7" ht="15">
      <c r="A39" s="85"/>
      <c r="B39" s="39"/>
      <c r="C39" s="120"/>
      <c r="D39" s="132"/>
      <c r="E39" s="129"/>
      <c r="F39" s="71"/>
      <c r="G39" s="72"/>
    </row>
    <row r="40" spans="1:7" ht="15">
      <c r="A40" s="85"/>
      <c r="B40" s="39" t="s">
        <v>55</v>
      </c>
      <c r="C40" s="28">
        <f>SUM(C41:C47)</f>
        <v>0</v>
      </c>
      <c r="D40" s="41">
        <f>SUM(D41:D47)</f>
        <v>0</v>
      </c>
      <c r="E40" s="76"/>
      <c r="F40" s="71"/>
      <c r="G40" s="72"/>
    </row>
    <row r="41" spans="1:7" ht="15.75" thickBot="1">
      <c r="A41" s="85"/>
      <c r="B41" s="39"/>
      <c r="C41" s="120"/>
      <c r="D41" s="135"/>
      <c r="E41" s="129"/>
      <c r="F41" s="71"/>
      <c r="G41" s="72"/>
    </row>
    <row r="42" spans="1:7" ht="15.75" thickBot="1">
      <c r="A42" s="85"/>
      <c r="B42" s="39"/>
      <c r="C42" s="120"/>
      <c r="D42" s="136"/>
      <c r="E42" s="129"/>
      <c r="F42" s="71"/>
      <c r="G42" s="72"/>
    </row>
    <row r="43" spans="1:7" ht="15">
      <c r="A43" s="85"/>
      <c r="B43" s="39"/>
      <c r="C43" s="120"/>
      <c r="D43" s="132"/>
      <c r="E43" s="129"/>
      <c r="F43" s="71"/>
      <c r="G43" s="72"/>
    </row>
    <row r="44" spans="1:7" ht="15">
      <c r="A44" s="85"/>
      <c r="B44" s="39"/>
      <c r="C44" s="120"/>
      <c r="D44" s="132"/>
      <c r="E44" s="129"/>
      <c r="F44" s="71"/>
      <c r="G44" s="72"/>
    </row>
    <row r="45" spans="1:7" ht="15">
      <c r="A45" s="85"/>
      <c r="B45" s="39"/>
      <c r="C45" s="120"/>
      <c r="D45" s="132"/>
      <c r="E45" s="129"/>
      <c r="F45" s="71"/>
      <c r="G45" s="72"/>
    </row>
    <row r="46" spans="1:7" ht="15">
      <c r="A46" s="85"/>
      <c r="B46" s="39"/>
      <c r="C46" s="120"/>
      <c r="D46" s="132"/>
      <c r="E46" s="129"/>
      <c r="F46" s="71"/>
      <c r="G46" s="72"/>
    </row>
    <row r="47" spans="1:7" ht="15.75" thickBot="1">
      <c r="A47" s="85"/>
      <c r="B47" s="39"/>
      <c r="C47" s="120"/>
      <c r="D47" s="132"/>
      <c r="E47" s="129"/>
      <c r="F47" s="71"/>
      <c r="G47" s="72"/>
    </row>
    <row r="48" spans="1:7" ht="15.75" thickBot="1">
      <c r="A48" s="51"/>
      <c r="B48" s="69" t="s">
        <v>215</v>
      </c>
      <c r="C48" s="32">
        <f>C33+C20+C5</f>
        <v>24</v>
      </c>
      <c r="D48" s="32">
        <f>D33+D20+D5</f>
        <v>95</v>
      </c>
      <c r="E48" s="70"/>
      <c r="F48" s="86"/>
      <c r="G48" s="74"/>
    </row>
  </sheetData>
  <sheetProtection/>
  <mergeCells count="1">
    <mergeCell ref="A2:D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0"/>
  <sheetViews>
    <sheetView view="pageBreakPreview" zoomScaleSheetLayoutView="100" zoomScalePageLayoutView="0" workbookViewId="0" topLeftCell="B74">
      <selection activeCell="D88" sqref="D88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21.75390625" style="0" customWidth="1"/>
    <col min="4" max="4" width="60.75390625" style="0" customWidth="1"/>
    <col min="5" max="8" width="12.75390625" style="0" customWidth="1"/>
  </cols>
  <sheetData>
    <row r="1" spans="1:8" ht="9" customHeight="1">
      <c r="A1" s="8"/>
      <c r="B1" s="15"/>
      <c r="C1" s="15"/>
      <c r="D1" s="87"/>
      <c r="E1" s="15"/>
      <c r="F1" s="15"/>
      <c r="G1" s="15"/>
      <c r="H1" s="15"/>
    </row>
    <row r="2" spans="1:8" ht="33" customHeight="1">
      <c r="A2" s="270" t="s">
        <v>234</v>
      </c>
      <c r="B2" s="270"/>
      <c r="C2" s="270"/>
      <c r="D2" s="270"/>
      <c r="E2" s="270"/>
      <c r="F2" s="50"/>
      <c r="G2" s="50"/>
      <c r="H2" s="50"/>
    </row>
    <row r="3" spans="1:8" ht="9" customHeight="1" thickBot="1">
      <c r="A3" s="8"/>
      <c r="B3" s="15"/>
      <c r="C3" s="15"/>
      <c r="D3" s="87"/>
      <c r="E3" s="15"/>
      <c r="F3" s="15"/>
      <c r="G3" s="15"/>
      <c r="H3" s="15"/>
    </row>
    <row r="4" spans="1:8" ht="95.25" customHeight="1">
      <c r="A4" s="64" t="s">
        <v>180</v>
      </c>
      <c r="B4" s="27" t="s">
        <v>56</v>
      </c>
      <c r="C4" s="27" t="s">
        <v>192</v>
      </c>
      <c r="D4" s="27" t="s">
        <v>57</v>
      </c>
      <c r="E4" s="49" t="s">
        <v>233</v>
      </c>
      <c r="F4" s="64" t="s">
        <v>167</v>
      </c>
      <c r="G4" s="27" t="s">
        <v>178</v>
      </c>
      <c r="H4" s="49" t="s">
        <v>168</v>
      </c>
    </row>
    <row r="5" spans="1:8" ht="18.75" customHeight="1" thickBot="1">
      <c r="A5" s="271" t="s">
        <v>80</v>
      </c>
      <c r="B5" s="272"/>
      <c r="C5" s="272"/>
      <c r="D5" s="272"/>
      <c r="E5" s="272"/>
      <c r="F5" s="271"/>
      <c r="G5" s="272"/>
      <c r="H5" s="272"/>
    </row>
    <row r="6" spans="1:8" ht="15.75" customHeight="1">
      <c r="A6" s="109">
        <v>1</v>
      </c>
      <c r="B6" s="107" t="s">
        <v>124</v>
      </c>
      <c r="C6" s="88"/>
      <c r="D6" s="112" t="s">
        <v>157</v>
      </c>
      <c r="E6" s="113">
        <v>22</v>
      </c>
      <c r="F6" s="104"/>
      <c r="G6" s="105"/>
      <c r="H6" s="105"/>
    </row>
    <row r="7" spans="1:8" ht="15.75" customHeight="1">
      <c r="A7" s="109"/>
      <c r="B7" s="107"/>
      <c r="C7" s="88"/>
      <c r="D7" s="71" t="s">
        <v>158</v>
      </c>
      <c r="E7" s="67">
        <v>1</v>
      </c>
      <c r="F7" s="104"/>
      <c r="G7" s="105"/>
      <c r="H7" s="105"/>
    </row>
    <row r="8" spans="1:8" ht="15.75" customHeight="1">
      <c r="A8" s="109"/>
      <c r="B8" s="107"/>
      <c r="C8" s="88"/>
      <c r="D8" s="71" t="s">
        <v>159</v>
      </c>
      <c r="E8" s="67">
        <v>1</v>
      </c>
      <c r="F8" s="104"/>
      <c r="G8" s="105"/>
      <c r="H8" s="105"/>
    </row>
    <row r="9" spans="1:8" ht="24.75" customHeight="1">
      <c r="A9" s="109"/>
      <c r="B9" s="107"/>
      <c r="C9" s="88"/>
      <c r="D9" s="114" t="s">
        <v>173</v>
      </c>
      <c r="E9" s="67">
        <v>1</v>
      </c>
      <c r="F9" s="104"/>
      <c r="G9" s="105"/>
      <c r="H9" s="105"/>
    </row>
    <row r="10" spans="1:8" ht="24.75" customHeight="1">
      <c r="A10" s="109"/>
      <c r="B10" s="107"/>
      <c r="C10" s="88"/>
      <c r="D10" s="200" t="s">
        <v>10</v>
      </c>
      <c r="E10" s="201">
        <v>1</v>
      </c>
      <c r="F10" s="104"/>
      <c r="G10" s="105"/>
      <c r="H10" s="105"/>
    </row>
    <row r="11" spans="1:8" ht="15.75" customHeight="1" thickBot="1">
      <c r="A11" s="109"/>
      <c r="B11" s="107"/>
      <c r="C11" s="88"/>
      <c r="D11" s="82" t="s">
        <v>174</v>
      </c>
      <c r="E11" s="68">
        <v>1</v>
      </c>
      <c r="F11" s="104"/>
      <c r="G11" s="105"/>
      <c r="H11" s="105"/>
    </row>
    <row r="12" spans="1:8" ht="14.25" customHeight="1" thickBot="1">
      <c r="A12" s="109">
        <v>2</v>
      </c>
      <c r="B12" s="118" t="s">
        <v>125</v>
      </c>
      <c r="C12" s="88"/>
      <c r="D12" s="106"/>
      <c r="E12" s="111"/>
      <c r="F12" s="104"/>
      <c r="G12" s="105"/>
      <c r="H12" s="105"/>
    </row>
    <row r="13" spans="1:8" ht="14.25" customHeight="1">
      <c r="A13" s="109">
        <v>3</v>
      </c>
      <c r="B13" s="107" t="s">
        <v>126</v>
      </c>
      <c r="C13" s="88"/>
      <c r="D13" s="52" t="s">
        <v>60</v>
      </c>
      <c r="E13" s="97">
        <v>1</v>
      </c>
      <c r="F13" s="104"/>
      <c r="G13" s="105"/>
      <c r="H13" s="105"/>
    </row>
    <row r="14" spans="1:8" ht="14.25" customHeight="1">
      <c r="A14" s="109"/>
      <c r="B14" s="107"/>
      <c r="C14" s="88"/>
      <c r="D14" s="56" t="s">
        <v>61</v>
      </c>
      <c r="E14" s="98">
        <v>1</v>
      </c>
      <c r="F14" s="104"/>
      <c r="G14" s="105"/>
      <c r="H14" s="105"/>
    </row>
    <row r="15" spans="1:8" ht="14.25" customHeight="1">
      <c r="A15" s="109"/>
      <c r="B15" s="107"/>
      <c r="C15" s="88"/>
      <c r="D15" s="56" t="s">
        <v>62</v>
      </c>
      <c r="E15" s="98">
        <v>1</v>
      </c>
      <c r="F15" s="104"/>
      <c r="G15" s="105"/>
      <c r="H15" s="105"/>
    </row>
    <row r="16" spans="1:8" ht="14.25" customHeight="1">
      <c r="A16" s="109"/>
      <c r="B16" s="107"/>
      <c r="C16" s="88"/>
      <c r="D16" s="56" t="s">
        <v>63</v>
      </c>
      <c r="E16" s="98">
        <v>1</v>
      </c>
      <c r="F16" s="104"/>
      <c r="G16" s="105"/>
      <c r="H16" s="105"/>
    </row>
    <row r="17" spans="1:8" ht="14.25" customHeight="1">
      <c r="A17" s="109"/>
      <c r="B17" s="107"/>
      <c r="C17" s="88"/>
      <c r="D17" s="56" t="s">
        <v>64</v>
      </c>
      <c r="E17" s="98">
        <v>1</v>
      </c>
      <c r="F17" s="104"/>
      <c r="G17" s="105"/>
      <c r="H17" s="105"/>
    </row>
    <row r="18" spans="1:8" ht="14.25" customHeight="1">
      <c r="A18" s="109"/>
      <c r="B18" s="107"/>
      <c r="C18" s="88"/>
      <c r="D18" s="56" t="s">
        <v>65</v>
      </c>
      <c r="E18" s="98">
        <v>1</v>
      </c>
      <c r="F18" s="104"/>
      <c r="G18" s="105"/>
      <c r="H18" s="105"/>
    </row>
    <row r="19" spans="1:8" ht="14.25" customHeight="1">
      <c r="A19" s="109"/>
      <c r="B19" s="107"/>
      <c r="C19" s="88"/>
      <c r="D19" s="56" t="s">
        <v>66</v>
      </c>
      <c r="E19" s="98">
        <v>1</v>
      </c>
      <c r="F19" s="104"/>
      <c r="G19" s="105"/>
      <c r="H19" s="105"/>
    </row>
    <row r="20" spans="1:8" ht="14.25" customHeight="1">
      <c r="A20" s="109"/>
      <c r="B20" s="107"/>
      <c r="C20" s="88"/>
      <c r="D20" s="56" t="s">
        <v>67</v>
      </c>
      <c r="E20" s="98">
        <v>1</v>
      </c>
      <c r="F20" s="104"/>
      <c r="G20" s="105"/>
      <c r="H20" s="105"/>
    </row>
    <row r="21" spans="1:8" ht="14.25" customHeight="1">
      <c r="A21" s="109"/>
      <c r="B21" s="107"/>
      <c r="C21" s="88"/>
      <c r="D21" s="56" t="s">
        <v>68</v>
      </c>
      <c r="E21" s="98">
        <v>1</v>
      </c>
      <c r="F21" s="104"/>
      <c r="G21" s="105"/>
      <c r="H21" s="105"/>
    </row>
    <row r="22" spans="1:8" ht="14.25" customHeight="1">
      <c r="A22" s="109"/>
      <c r="B22" s="107"/>
      <c r="C22" s="88"/>
      <c r="D22" s="56" t="s">
        <v>69</v>
      </c>
      <c r="E22" s="98">
        <v>1</v>
      </c>
      <c r="F22" s="104"/>
      <c r="G22" s="105"/>
      <c r="H22" s="105"/>
    </row>
    <row r="23" spans="1:8" ht="14.25" customHeight="1">
      <c r="A23" s="109"/>
      <c r="B23" s="107"/>
      <c r="C23" s="88"/>
      <c r="D23" s="56" t="s">
        <v>70</v>
      </c>
      <c r="E23" s="98">
        <v>1</v>
      </c>
      <c r="F23" s="104"/>
      <c r="G23" s="105"/>
      <c r="H23" s="105"/>
    </row>
    <row r="24" spans="1:8" ht="14.25" customHeight="1">
      <c r="A24" s="109"/>
      <c r="B24" s="107"/>
      <c r="C24" s="88"/>
      <c r="D24" s="56" t="s">
        <v>71</v>
      </c>
      <c r="E24" s="98">
        <v>1</v>
      </c>
      <c r="F24" s="104"/>
      <c r="G24" s="105"/>
      <c r="H24" s="105"/>
    </row>
    <row r="25" spans="1:8" ht="14.25" customHeight="1">
      <c r="A25" s="109"/>
      <c r="B25" s="107"/>
      <c r="C25" s="88"/>
      <c r="D25" s="56" t="s">
        <v>72</v>
      </c>
      <c r="E25" s="98">
        <v>1</v>
      </c>
      <c r="F25" s="104"/>
      <c r="G25" s="105"/>
      <c r="H25" s="105"/>
    </row>
    <row r="26" spans="1:8" ht="14.25" customHeight="1">
      <c r="A26" s="109"/>
      <c r="B26" s="107"/>
      <c r="C26" s="88"/>
      <c r="D26" s="56" t="s">
        <v>73</v>
      </c>
      <c r="E26" s="98">
        <v>1</v>
      </c>
      <c r="F26" s="104"/>
      <c r="G26" s="105"/>
      <c r="H26" s="105"/>
    </row>
    <row r="27" spans="1:8" ht="14.25" customHeight="1">
      <c r="A27" s="109"/>
      <c r="B27" s="107"/>
      <c r="C27" s="88"/>
      <c r="D27" s="56" t="s">
        <v>74</v>
      </c>
      <c r="E27" s="98">
        <v>1</v>
      </c>
      <c r="F27" s="104"/>
      <c r="G27" s="105"/>
      <c r="H27" s="105"/>
    </row>
    <row r="28" spans="1:8" ht="14.25" customHeight="1">
      <c r="A28" s="109"/>
      <c r="B28" s="107"/>
      <c r="C28" s="88"/>
      <c r="D28" s="56" t="s">
        <v>75</v>
      </c>
      <c r="E28" s="98">
        <v>2</v>
      </c>
      <c r="F28" s="104"/>
      <c r="G28" s="105"/>
      <c r="H28" s="105"/>
    </row>
    <row r="29" spans="1:8" ht="14.25" customHeight="1">
      <c r="A29" s="109"/>
      <c r="B29" s="107"/>
      <c r="C29" s="88"/>
      <c r="D29" s="56" t="s">
        <v>108</v>
      </c>
      <c r="E29" s="98">
        <v>2</v>
      </c>
      <c r="F29" s="104"/>
      <c r="G29" s="105"/>
      <c r="H29" s="105"/>
    </row>
    <row r="30" spans="1:8" ht="14.25" customHeight="1">
      <c r="A30" s="109"/>
      <c r="B30" s="107"/>
      <c r="C30" s="88"/>
      <c r="D30" s="56" t="s">
        <v>109</v>
      </c>
      <c r="E30" s="98">
        <v>1</v>
      </c>
      <c r="F30" s="104"/>
      <c r="G30" s="105"/>
      <c r="H30" s="105"/>
    </row>
    <row r="31" spans="1:8" ht="14.25" customHeight="1">
      <c r="A31" s="109"/>
      <c r="B31" s="107"/>
      <c r="C31" s="88"/>
      <c r="D31" s="56" t="s">
        <v>110</v>
      </c>
      <c r="E31" s="98">
        <v>1</v>
      </c>
      <c r="F31" s="104"/>
      <c r="G31" s="105"/>
      <c r="H31" s="105"/>
    </row>
    <row r="32" spans="1:8" ht="14.25" customHeight="1">
      <c r="A32" s="109"/>
      <c r="B32" s="107"/>
      <c r="C32" s="88"/>
      <c r="D32" s="56" t="s">
        <v>111</v>
      </c>
      <c r="E32" s="98">
        <v>1</v>
      </c>
      <c r="F32" s="104"/>
      <c r="G32" s="105"/>
      <c r="H32" s="105"/>
    </row>
    <row r="33" spans="1:8" ht="14.25" customHeight="1">
      <c r="A33" s="109"/>
      <c r="B33" s="107"/>
      <c r="C33" s="88"/>
      <c r="D33" s="56" t="s">
        <v>112</v>
      </c>
      <c r="E33" s="98">
        <v>1</v>
      </c>
      <c r="F33" s="104"/>
      <c r="G33" s="105"/>
      <c r="H33" s="105"/>
    </row>
    <row r="34" spans="1:8" ht="14.25" customHeight="1">
      <c r="A34" s="109"/>
      <c r="B34" s="107"/>
      <c r="C34" s="88"/>
      <c r="D34" s="56" t="s">
        <v>113</v>
      </c>
      <c r="E34" s="98">
        <v>1</v>
      </c>
      <c r="F34" s="104"/>
      <c r="G34" s="105"/>
      <c r="H34" s="105"/>
    </row>
    <row r="35" spans="1:8" ht="14.25" customHeight="1">
      <c r="A35" s="109"/>
      <c r="B35" s="107"/>
      <c r="C35" s="88"/>
      <c r="D35" s="56" t="s">
        <v>114</v>
      </c>
      <c r="E35" s="98">
        <v>1</v>
      </c>
      <c r="F35" s="104"/>
      <c r="G35" s="105"/>
      <c r="H35" s="105"/>
    </row>
    <row r="36" spans="1:8" ht="14.25" customHeight="1">
      <c r="A36" s="109"/>
      <c r="B36" s="107"/>
      <c r="C36" s="88"/>
      <c r="D36" s="56" t="s">
        <v>115</v>
      </c>
      <c r="E36" s="98">
        <v>1</v>
      </c>
      <c r="F36" s="104"/>
      <c r="G36" s="105"/>
      <c r="H36" s="105"/>
    </row>
    <row r="37" spans="1:8" ht="14.25" customHeight="1">
      <c r="A37" s="109"/>
      <c r="B37" s="107"/>
      <c r="C37" s="88"/>
      <c r="D37" s="56" t="s">
        <v>116</v>
      </c>
      <c r="E37" s="98">
        <v>1</v>
      </c>
      <c r="F37" s="104"/>
      <c r="G37" s="105"/>
      <c r="H37" s="105"/>
    </row>
    <row r="38" spans="1:8" ht="14.25" customHeight="1">
      <c r="A38" s="109"/>
      <c r="B38" s="107"/>
      <c r="C38" s="88"/>
      <c r="D38" s="56" t="s">
        <v>117</v>
      </c>
      <c r="E38" s="98">
        <v>1</v>
      </c>
      <c r="F38" s="104"/>
      <c r="G38" s="105"/>
      <c r="H38" s="105"/>
    </row>
    <row r="39" spans="1:8" ht="14.25" customHeight="1">
      <c r="A39" s="109"/>
      <c r="B39" s="107"/>
      <c r="C39" s="88"/>
      <c r="D39" s="56" t="s">
        <v>118</v>
      </c>
      <c r="E39" s="98">
        <v>1</v>
      </c>
      <c r="F39" s="104"/>
      <c r="G39" s="105"/>
      <c r="H39" s="105"/>
    </row>
    <row r="40" spans="1:8" ht="14.25" customHeight="1">
      <c r="A40" s="109"/>
      <c r="B40" s="107"/>
      <c r="C40" s="88"/>
      <c r="D40" s="56" t="s">
        <v>119</v>
      </c>
      <c r="E40" s="98">
        <v>1</v>
      </c>
      <c r="F40" s="104"/>
      <c r="G40" s="105"/>
      <c r="H40" s="105"/>
    </row>
    <row r="41" spans="1:8" ht="14.25" customHeight="1">
      <c r="A41" s="109"/>
      <c r="B41" s="107"/>
      <c r="C41" s="88"/>
      <c r="D41" s="56" t="s">
        <v>120</v>
      </c>
      <c r="E41" s="98">
        <v>1</v>
      </c>
      <c r="F41" s="104"/>
      <c r="G41" s="105"/>
      <c r="H41" s="105"/>
    </row>
    <row r="42" spans="1:8" ht="14.25" customHeight="1" thickBot="1">
      <c r="A42" s="109"/>
      <c r="B42" s="107"/>
      <c r="C42" s="88"/>
      <c r="D42" s="59" t="s">
        <v>121</v>
      </c>
      <c r="E42" s="99">
        <v>1</v>
      </c>
      <c r="F42" s="104"/>
      <c r="G42" s="105"/>
      <c r="H42" s="105"/>
    </row>
    <row r="43" spans="1:8" ht="14.25" customHeight="1">
      <c r="A43" s="109">
        <v>4</v>
      </c>
      <c r="B43" s="107" t="s">
        <v>183</v>
      </c>
      <c r="C43" s="88"/>
      <c r="D43" s="95" t="s">
        <v>149</v>
      </c>
      <c r="E43" s="53">
        <v>2</v>
      </c>
      <c r="F43" s="104"/>
      <c r="G43" s="105"/>
      <c r="H43" s="105"/>
    </row>
    <row r="44" spans="1:8" ht="14.25" customHeight="1">
      <c r="A44" s="109"/>
      <c r="B44" s="107"/>
      <c r="C44" s="88"/>
      <c r="D44" s="90" t="s">
        <v>150</v>
      </c>
      <c r="E44" s="57">
        <v>1</v>
      </c>
      <c r="F44" s="104"/>
      <c r="G44" s="105"/>
      <c r="H44" s="105"/>
    </row>
    <row r="45" spans="1:8" ht="14.25" customHeight="1">
      <c r="A45" s="109"/>
      <c r="B45" s="107"/>
      <c r="C45" s="88"/>
      <c r="D45" s="90" t="s">
        <v>151</v>
      </c>
      <c r="E45" s="57">
        <v>1</v>
      </c>
      <c r="F45" s="104"/>
      <c r="G45" s="105"/>
      <c r="H45" s="105"/>
    </row>
    <row r="46" spans="1:8" ht="23.25" customHeight="1">
      <c r="A46" s="109"/>
      <c r="B46" s="107"/>
      <c r="C46" s="88"/>
      <c r="D46" s="56" t="s">
        <v>11</v>
      </c>
      <c r="E46" s="57">
        <v>1</v>
      </c>
      <c r="F46" s="104"/>
      <c r="G46" s="105"/>
      <c r="H46" s="105"/>
    </row>
    <row r="47" spans="1:8" ht="14.25" customHeight="1">
      <c r="A47" s="109"/>
      <c r="B47" s="107"/>
      <c r="C47" s="88"/>
      <c r="D47" s="90" t="s">
        <v>152</v>
      </c>
      <c r="E47" s="57">
        <v>1</v>
      </c>
      <c r="F47" s="104"/>
      <c r="G47" s="105"/>
      <c r="H47" s="105"/>
    </row>
    <row r="48" spans="1:8" ht="14.25" customHeight="1" thickBot="1">
      <c r="A48" s="109"/>
      <c r="B48" s="107"/>
      <c r="C48" s="88"/>
      <c r="D48" s="96" t="s">
        <v>153</v>
      </c>
      <c r="E48" s="60">
        <v>1</v>
      </c>
      <c r="F48" s="104"/>
      <c r="G48" s="105"/>
      <c r="H48" s="105"/>
    </row>
    <row r="49" spans="1:8" ht="12" customHeight="1">
      <c r="A49" s="109">
        <v>5</v>
      </c>
      <c r="B49" s="107" t="s">
        <v>260</v>
      </c>
      <c r="C49" s="108"/>
      <c r="D49" s="119" t="s">
        <v>12</v>
      </c>
      <c r="E49" s="120">
        <v>2</v>
      </c>
      <c r="F49" s="104"/>
      <c r="G49" s="105"/>
      <c r="H49" s="105"/>
    </row>
    <row r="50" spans="1:8" ht="23.25" customHeight="1">
      <c r="A50" s="109"/>
      <c r="B50" s="107"/>
      <c r="C50" s="108"/>
      <c r="D50" s="202" t="s">
        <v>13</v>
      </c>
      <c r="E50" s="120">
        <v>1</v>
      </c>
      <c r="F50" s="104"/>
      <c r="G50" s="105"/>
      <c r="H50" s="105"/>
    </row>
    <row r="51" spans="1:8" ht="14.25" customHeight="1" thickBot="1">
      <c r="A51" s="109">
        <v>6</v>
      </c>
      <c r="B51" s="107" t="s">
        <v>261</v>
      </c>
      <c r="C51" s="108"/>
      <c r="D51" s="56"/>
      <c r="E51" s="120"/>
      <c r="F51" s="104"/>
      <c r="G51" s="105"/>
      <c r="H51" s="105"/>
    </row>
    <row r="52" spans="1:8" ht="14.25" customHeight="1">
      <c r="A52" s="109">
        <v>7</v>
      </c>
      <c r="B52" s="107" t="s">
        <v>262</v>
      </c>
      <c r="C52" s="88"/>
      <c r="D52" s="52"/>
      <c r="E52" s="53"/>
      <c r="F52" s="100"/>
      <c r="G52" s="89"/>
      <c r="H52" s="101"/>
    </row>
    <row r="53" spans="1:8" ht="14.25" customHeight="1">
      <c r="A53" s="109"/>
      <c r="B53" s="107"/>
      <c r="C53" s="88"/>
      <c r="D53" s="90"/>
      <c r="E53" s="57"/>
      <c r="F53" s="102"/>
      <c r="G53" s="22"/>
      <c r="H53" s="21"/>
    </row>
    <row r="54" spans="1:8" ht="14.25" customHeight="1">
      <c r="A54" s="109"/>
      <c r="B54" s="107"/>
      <c r="C54" s="88"/>
      <c r="D54" s="90"/>
      <c r="E54" s="57"/>
      <c r="F54" s="102"/>
      <c r="G54" s="22"/>
      <c r="H54" s="21"/>
    </row>
    <row r="55" spans="1:8" ht="14.25" customHeight="1">
      <c r="A55" s="109"/>
      <c r="B55" s="107"/>
      <c r="C55" s="88"/>
      <c r="D55" s="90"/>
      <c r="E55" s="58"/>
      <c r="F55" s="125"/>
      <c r="G55" s="22"/>
      <c r="H55" s="21"/>
    </row>
    <row r="56" spans="1:8" ht="12.75" customHeight="1" thickBot="1">
      <c r="A56" s="109"/>
      <c r="B56" s="107"/>
      <c r="C56" s="88"/>
      <c r="D56" s="56"/>
      <c r="E56" s="58"/>
      <c r="F56" s="126"/>
      <c r="G56" s="40"/>
      <c r="H56" s="103"/>
    </row>
    <row r="57" spans="1:8" ht="12.75" customHeight="1" thickBot="1">
      <c r="A57" s="109"/>
      <c r="B57" s="107"/>
      <c r="C57" s="88"/>
      <c r="D57" s="56"/>
      <c r="E57" s="58"/>
      <c r="F57" s="14"/>
      <c r="G57" s="14"/>
      <c r="H57" s="14"/>
    </row>
    <row r="58" spans="1:8" ht="13.5" customHeight="1">
      <c r="A58" s="109">
        <v>8</v>
      </c>
      <c r="B58" s="29" t="s">
        <v>184</v>
      </c>
      <c r="C58" s="29"/>
      <c r="D58" s="52" t="s">
        <v>58</v>
      </c>
      <c r="E58" s="53">
        <v>1</v>
      </c>
      <c r="F58" s="104"/>
      <c r="G58" s="105"/>
      <c r="H58" s="105"/>
    </row>
    <row r="59" spans="1:8" ht="13.5" customHeight="1" thickBot="1">
      <c r="A59" s="109"/>
      <c r="B59" s="29"/>
      <c r="C59" s="29"/>
      <c r="D59" s="59" t="s">
        <v>59</v>
      </c>
      <c r="E59" s="60">
        <v>22</v>
      </c>
      <c r="F59" s="104"/>
      <c r="G59" s="105"/>
      <c r="H59" s="105"/>
    </row>
    <row r="60" spans="1:8" ht="24" customHeight="1">
      <c r="A60" s="109">
        <v>9</v>
      </c>
      <c r="B60" s="107" t="s">
        <v>127</v>
      </c>
      <c r="C60" s="88"/>
      <c r="D60" s="56" t="s">
        <v>122</v>
      </c>
      <c r="E60" s="57">
        <v>1</v>
      </c>
      <c r="F60" s="104"/>
      <c r="G60" s="105"/>
      <c r="H60" s="105"/>
    </row>
    <row r="61" spans="1:8" ht="12.75" customHeight="1" thickBot="1">
      <c r="A61" s="109"/>
      <c r="B61" s="107"/>
      <c r="C61" s="88"/>
      <c r="D61" s="56" t="s">
        <v>123</v>
      </c>
      <c r="E61" s="57">
        <v>1</v>
      </c>
      <c r="F61" s="104"/>
      <c r="G61" s="105"/>
      <c r="H61" s="105"/>
    </row>
    <row r="62" spans="1:8" ht="12.75" customHeight="1">
      <c r="A62" s="109">
        <v>10</v>
      </c>
      <c r="B62" s="107" t="s">
        <v>128</v>
      </c>
      <c r="C62" s="88"/>
      <c r="D62" s="52" t="s">
        <v>235</v>
      </c>
      <c r="E62" s="53">
        <v>1</v>
      </c>
      <c r="F62" s="104"/>
      <c r="G62" s="105"/>
      <c r="H62" s="105"/>
    </row>
    <row r="63" spans="1:8" ht="12.75" customHeight="1" thickBot="1">
      <c r="A63" s="109"/>
      <c r="B63" s="107"/>
      <c r="C63" s="88"/>
      <c r="D63" s="59" t="s">
        <v>236</v>
      </c>
      <c r="E63" s="60">
        <v>1</v>
      </c>
      <c r="F63" s="104"/>
      <c r="G63" s="105"/>
      <c r="H63" s="105"/>
    </row>
    <row r="64" spans="1:8" ht="12.75" customHeight="1" thickBot="1">
      <c r="A64" s="109">
        <v>11</v>
      </c>
      <c r="B64" s="107" t="s">
        <v>263</v>
      </c>
      <c r="C64" s="88"/>
      <c r="D64" s="187"/>
      <c r="E64" s="192"/>
      <c r="F64" s="104"/>
      <c r="G64" s="105"/>
      <c r="H64" s="105"/>
    </row>
    <row r="65" spans="1:8" ht="12.75" customHeight="1">
      <c r="A65" s="109">
        <v>12</v>
      </c>
      <c r="B65" s="107" t="s">
        <v>129</v>
      </c>
      <c r="C65" s="88"/>
      <c r="D65" s="95" t="s">
        <v>237</v>
      </c>
      <c r="E65" s="115">
        <v>1</v>
      </c>
      <c r="F65" s="104"/>
      <c r="G65" s="105"/>
      <c r="H65" s="105"/>
    </row>
    <row r="66" spans="1:8" ht="12.75" customHeight="1">
      <c r="A66" s="109"/>
      <c r="B66" s="107"/>
      <c r="C66" s="88"/>
      <c r="D66" s="90" t="s">
        <v>238</v>
      </c>
      <c r="E66" s="116">
        <v>1</v>
      </c>
      <c r="F66" s="104"/>
      <c r="G66" s="105"/>
      <c r="H66" s="105"/>
    </row>
    <row r="67" spans="1:8" ht="12.75" customHeight="1">
      <c r="A67" s="109"/>
      <c r="B67" s="107"/>
      <c r="C67" s="88"/>
      <c r="D67" s="90" t="s">
        <v>239</v>
      </c>
      <c r="E67" s="116">
        <v>1</v>
      </c>
      <c r="F67" s="104"/>
      <c r="G67" s="105"/>
      <c r="H67" s="105"/>
    </row>
    <row r="68" spans="1:8" ht="12.75" customHeight="1">
      <c r="A68" s="109"/>
      <c r="B68" s="107"/>
      <c r="C68" s="88"/>
      <c r="D68" s="90" t="s">
        <v>240</v>
      </c>
      <c r="E68" s="116">
        <v>1</v>
      </c>
      <c r="F68" s="104"/>
      <c r="G68" s="105"/>
      <c r="H68" s="105"/>
    </row>
    <row r="69" spans="1:8" ht="12.75" customHeight="1">
      <c r="A69" s="109"/>
      <c r="B69" s="107"/>
      <c r="C69" s="88"/>
      <c r="D69" s="90" t="s">
        <v>241</v>
      </c>
      <c r="E69" s="116">
        <v>1</v>
      </c>
      <c r="F69" s="104"/>
      <c r="G69" s="105"/>
      <c r="H69" s="105"/>
    </row>
    <row r="70" spans="1:8" ht="12.75" customHeight="1" thickBot="1">
      <c r="A70" s="96"/>
      <c r="B70" s="96"/>
      <c r="C70" s="96"/>
      <c r="D70" s="96" t="s">
        <v>242</v>
      </c>
      <c r="E70" s="117">
        <v>1</v>
      </c>
      <c r="F70" s="104"/>
      <c r="G70" s="105"/>
      <c r="H70" s="105"/>
    </row>
    <row r="71" spans="1:8" ht="15" customHeight="1" thickBot="1">
      <c r="A71" s="273" t="s">
        <v>141</v>
      </c>
      <c r="B71" s="274"/>
      <c r="C71" s="274"/>
      <c r="D71" s="274"/>
      <c r="E71" s="274"/>
      <c r="F71" s="275"/>
      <c r="G71" s="275"/>
      <c r="H71" s="276"/>
    </row>
    <row r="72" spans="1:8" ht="22.5">
      <c r="A72" s="25">
        <v>1</v>
      </c>
      <c r="B72" s="198" t="s">
        <v>34</v>
      </c>
      <c r="C72" s="91"/>
      <c r="D72" s="203" t="s">
        <v>14</v>
      </c>
      <c r="E72" s="53">
        <v>2</v>
      </c>
      <c r="F72" s="92"/>
      <c r="G72" s="80"/>
      <c r="H72" s="81"/>
    </row>
    <row r="73" spans="1:8" ht="15">
      <c r="A73" s="23">
        <v>2</v>
      </c>
      <c r="B73" s="107" t="s">
        <v>41</v>
      </c>
      <c r="C73" s="83"/>
      <c r="D73" s="90"/>
      <c r="E73" s="57"/>
      <c r="F73" s="93"/>
      <c r="G73" s="71"/>
      <c r="H73" s="72"/>
    </row>
    <row r="74" spans="1:8" ht="15">
      <c r="A74" s="23">
        <v>3</v>
      </c>
      <c r="B74" s="107" t="s">
        <v>35</v>
      </c>
      <c r="C74" s="83"/>
      <c r="D74" s="90"/>
      <c r="E74" s="57"/>
      <c r="F74" s="93"/>
      <c r="G74" s="71"/>
      <c r="H74" s="72"/>
    </row>
    <row r="75" spans="1:8" ht="30">
      <c r="A75" s="23">
        <v>4</v>
      </c>
      <c r="B75" s="107" t="s">
        <v>42</v>
      </c>
      <c r="C75" s="83"/>
      <c r="D75" s="90"/>
      <c r="E75" s="57"/>
      <c r="F75" s="93"/>
      <c r="G75" s="71"/>
      <c r="H75" s="72"/>
    </row>
    <row r="76" spans="1:8" ht="30.75" thickBot="1">
      <c r="A76" s="109">
        <v>5</v>
      </c>
      <c r="B76" s="107" t="s">
        <v>36</v>
      </c>
      <c r="C76" s="83"/>
      <c r="D76" s="90"/>
      <c r="E76" s="90"/>
      <c r="F76" s="94"/>
      <c r="G76" s="82"/>
      <c r="H76" s="73"/>
    </row>
    <row r="77" spans="1:8" ht="15">
      <c r="A77" s="109">
        <v>6</v>
      </c>
      <c r="B77" s="107" t="s">
        <v>83</v>
      </c>
      <c r="C77" s="83"/>
      <c r="D77" s="90" t="s">
        <v>243</v>
      </c>
      <c r="E77" s="58">
        <v>22</v>
      </c>
      <c r="F77" s="92"/>
      <c r="G77" s="80"/>
      <c r="H77" s="81"/>
    </row>
    <row r="78" spans="1:8" ht="22.5">
      <c r="A78" s="109"/>
      <c r="B78" s="107"/>
      <c r="C78" s="83"/>
      <c r="D78" s="56" t="s">
        <v>122</v>
      </c>
      <c r="E78" s="57">
        <v>1</v>
      </c>
      <c r="F78" s="182"/>
      <c r="G78" s="183"/>
      <c r="H78" s="184"/>
    </row>
    <row r="79" spans="1:8" ht="15">
      <c r="A79" s="109"/>
      <c r="B79" s="107"/>
      <c r="C79" s="83"/>
      <c r="D79" s="56" t="s">
        <v>123</v>
      </c>
      <c r="E79" s="57">
        <v>1</v>
      </c>
      <c r="F79" s="182"/>
      <c r="G79" s="183"/>
      <c r="H79" s="184"/>
    </row>
    <row r="80" spans="1:8" ht="31.5" customHeight="1">
      <c r="A80" s="109"/>
      <c r="B80" s="107"/>
      <c r="C80" s="83"/>
      <c r="D80" s="56" t="s">
        <v>244</v>
      </c>
      <c r="E80" s="58">
        <v>1</v>
      </c>
      <c r="F80" s="182"/>
      <c r="G80" s="183"/>
      <c r="H80" s="184"/>
    </row>
    <row r="81" spans="1:8" ht="15">
      <c r="A81" s="23">
        <v>7</v>
      </c>
      <c r="B81" s="107" t="s">
        <v>37</v>
      </c>
      <c r="C81" s="83"/>
      <c r="D81" s="90"/>
      <c r="E81" s="58"/>
      <c r="F81" s="93"/>
      <c r="G81" s="71"/>
      <c r="H81" s="72"/>
    </row>
    <row r="82" spans="1:8" ht="12.75" customHeight="1">
      <c r="A82" s="23"/>
      <c r="B82" s="28"/>
      <c r="C82" s="83"/>
      <c r="D82" s="56"/>
      <c r="E82" s="57"/>
      <c r="F82" s="93"/>
      <c r="G82" s="71"/>
      <c r="H82" s="72"/>
    </row>
    <row r="83" spans="1:8" ht="16.5" thickBot="1">
      <c r="A83" s="267" t="s">
        <v>84</v>
      </c>
      <c r="B83" s="268"/>
      <c r="C83" s="268"/>
      <c r="D83" s="268"/>
      <c r="E83" s="269"/>
      <c r="F83" s="15"/>
      <c r="G83" s="15"/>
      <c r="H83" s="15"/>
    </row>
    <row r="84" spans="1:8" ht="30.75" thickBot="1">
      <c r="A84" s="25">
        <v>1</v>
      </c>
      <c r="B84" s="199" t="s">
        <v>38</v>
      </c>
      <c r="C84" s="91"/>
      <c r="D84" s="90"/>
      <c r="E84" s="57"/>
      <c r="F84" s="110"/>
      <c r="G84" s="63"/>
      <c r="H84" s="66"/>
    </row>
    <row r="85" spans="1:8" ht="30.75" thickBot="1">
      <c r="A85" s="23">
        <v>2</v>
      </c>
      <c r="B85" s="29" t="s">
        <v>39</v>
      </c>
      <c r="C85" s="83"/>
      <c r="D85" s="90"/>
      <c r="E85" s="57"/>
      <c r="F85" s="110"/>
      <c r="G85" s="63"/>
      <c r="H85" s="66"/>
    </row>
    <row r="86" spans="1:8" ht="30">
      <c r="A86" s="23">
        <v>3</v>
      </c>
      <c r="B86" s="29" t="s">
        <v>40</v>
      </c>
      <c r="C86" s="83"/>
      <c r="D86" s="90"/>
      <c r="E86" s="57"/>
      <c r="F86" s="15"/>
      <c r="G86" s="15"/>
      <c r="H86" s="15"/>
    </row>
    <row r="87" spans="1:8" ht="15">
      <c r="A87" s="15"/>
      <c r="B87" s="15"/>
      <c r="C87" s="15"/>
      <c r="D87" s="15"/>
      <c r="E87" s="15"/>
      <c r="F87" s="15"/>
      <c r="G87" s="15"/>
      <c r="H87" s="15"/>
    </row>
    <row r="88" spans="1:8" ht="15">
      <c r="A88" s="15"/>
      <c r="B88" s="15"/>
      <c r="C88" s="15"/>
      <c r="D88" s="15"/>
      <c r="E88" s="15"/>
      <c r="F88" s="15"/>
      <c r="G88" s="15"/>
      <c r="H88" s="15"/>
    </row>
    <row r="89" spans="1:8" ht="15">
      <c r="A89" s="15"/>
      <c r="B89" s="15"/>
      <c r="C89" s="15"/>
      <c r="D89" s="15"/>
      <c r="E89" s="15"/>
      <c r="F89" s="15"/>
      <c r="G89" s="15"/>
      <c r="H89" s="15"/>
    </row>
    <row r="90" spans="1:8" ht="15">
      <c r="A90" s="15"/>
      <c r="B90" s="15"/>
      <c r="C90" s="15"/>
      <c r="D90" s="15"/>
      <c r="E90" s="15"/>
      <c r="F90" s="15"/>
      <c r="G90" s="15"/>
      <c r="H90" s="15"/>
    </row>
    <row r="91" spans="1:8" ht="15">
      <c r="A91" s="15"/>
      <c r="B91" s="15"/>
      <c r="C91" s="15"/>
      <c r="D91" s="15"/>
      <c r="E91" s="15"/>
      <c r="F91" s="15"/>
      <c r="G91" s="15"/>
      <c r="H91" s="15"/>
    </row>
    <row r="92" spans="1:8" ht="15">
      <c r="A92" s="15"/>
      <c r="B92" s="15"/>
      <c r="C92" s="15"/>
      <c r="D92" s="15"/>
      <c r="E92" s="15"/>
      <c r="F92" s="15"/>
      <c r="G92" s="15"/>
      <c r="H92" s="15"/>
    </row>
    <row r="93" spans="1:8" ht="15">
      <c r="A93" s="15"/>
      <c r="B93" s="15"/>
      <c r="C93" s="15"/>
      <c r="D93" s="15"/>
      <c r="E93" s="15"/>
      <c r="F93" s="15"/>
      <c r="G93" s="15"/>
      <c r="H93" s="15"/>
    </row>
    <row r="94" spans="1:8" ht="15">
      <c r="A94" s="15"/>
      <c r="B94" s="15"/>
      <c r="C94" s="15"/>
      <c r="D94" s="15"/>
      <c r="E94" s="15"/>
      <c r="F94" s="15"/>
      <c r="G94" s="15"/>
      <c r="H94" s="15"/>
    </row>
    <row r="95" spans="1:8" ht="15">
      <c r="A95" s="15"/>
      <c r="B95" s="15"/>
      <c r="C95" s="15"/>
      <c r="D95" s="15"/>
      <c r="E95" s="15"/>
      <c r="F95" s="15"/>
      <c r="G95" s="15"/>
      <c r="H95" s="15"/>
    </row>
    <row r="96" spans="1:8" ht="15">
      <c r="A96" s="15"/>
      <c r="B96" s="15"/>
      <c r="C96" s="15"/>
      <c r="D96" s="15"/>
      <c r="E96" s="15"/>
      <c r="F96" s="15"/>
      <c r="G96" s="15"/>
      <c r="H96" s="15"/>
    </row>
    <row r="97" spans="1:8" ht="15">
      <c r="A97" s="15"/>
      <c r="B97" s="15"/>
      <c r="C97" s="15"/>
      <c r="D97" s="15"/>
      <c r="E97" s="15"/>
      <c r="F97" s="15"/>
      <c r="G97" s="15"/>
      <c r="H97" s="15"/>
    </row>
    <row r="98" spans="1:8" ht="15">
      <c r="A98" s="15"/>
      <c r="B98" s="15"/>
      <c r="C98" s="15"/>
      <c r="D98" s="15"/>
      <c r="E98" s="15"/>
      <c r="F98" s="15"/>
      <c r="G98" s="15"/>
      <c r="H98" s="15"/>
    </row>
    <row r="99" spans="1:8" ht="15">
      <c r="A99" s="15"/>
      <c r="B99" s="15"/>
      <c r="C99" s="15"/>
      <c r="D99" s="15"/>
      <c r="E99" s="15"/>
      <c r="F99" s="15"/>
      <c r="G99" s="15"/>
      <c r="H99" s="15"/>
    </row>
    <row r="100" spans="1:8" ht="15">
      <c r="A100" s="15"/>
      <c r="B100" s="15"/>
      <c r="C100" s="15"/>
      <c r="D100" s="15"/>
      <c r="E100" s="15"/>
      <c r="F100" s="15"/>
      <c r="G100" s="15"/>
      <c r="H100" s="15"/>
    </row>
    <row r="101" spans="1:8" ht="15">
      <c r="A101" s="15"/>
      <c r="B101" s="15"/>
      <c r="C101" s="15"/>
      <c r="D101" s="15"/>
      <c r="E101" s="15"/>
      <c r="F101" s="15"/>
      <c r="G101" s="15"/>
      <c r="H101" s="15"/>
    </row>
    <row r="102" spans="1:8" ht="15">
      <c r="A102" s="15"/>
      <c r="B102" s="15"/>
      <c r="C102" s="15"/>
      <c r="D102" s="15"/>
      <c r="E102" s="15"/>
      <c r="F102" s="15"/>
      <c r="G102" s="15"/>
      <c r="H102" s="15"/>
    </row>
    <row r="103" spans="1:8" ht="15">
      <c r="A103" s="15"/>
      <c r="B103" s="15"/>
      <c r="C103" s="15"/>
      <c r="D103" s="15"/>
      <c r="E103" s="15"/>
      <c r="F103" s="15"/>
      <c r="G103" s="15"/>
      <c r="H103" s="15"/>
    </row>
    <row r="104" spans="1:8" ht="15">
      <c r="A104" s="15"/>
      <c r="B104" s="15"/>
      <c r="C104" s="15"/>
      <c r="D104" s="15"/>
      <c r="E104" s="15"/>
      <c r="F104" s="15"/>
      <c r="G104" s="15"/>
      <c r="H104" s="15"/>
    </row>
    <row r="105" spans="1:8" ht="15">
      <c r="A105" s="15"/>
      <c r="B105" s="15"/>
      <c r="C105" s="15"/>
      <c r="D105" s="15"/>
      <c r="E105" s="15"/>
      <c r="F105" s="15"/>
      <c r="G105" s="15"/>
      <c r="H105" s="15"/>
    </row>
    <row r="106" spans="1:8" ht="15">
      <c r="A106" s="15"/>
      <c r="B106" s="15"/>
      <c r="C106" s="15"/>
      <c r="D106" s="15"/>
      <c r="E106" s="15"/>
      <c r="F106" s="15"/>
      <c r="G106" s="15"/>
      <c r="H106" s="15"/>
    </row>
    <row r="107" spans="1:8" ht="15">
      <c r="A107" s="15"/>
      <c r="B107" s="15"/>
      <c r="C107" s="15"/>
      <c r="D107" s="15"/>
      <c r="E107" s="15"/>
      <c r="F107" s="15"/>
      <c r="G107" s="15"/>
      <c r="H107" s="15"/>
    </row>
    <row r="108" spans="1:8" ht="15">
      <c r="A108" s="15"/>
      <c r="B108" s="15"/>
      <c r="C108" s="15"/>
      <c r="D108" s="15"/>
      <c r="E108" s="15"/>
      <c r="F108" s="15"/>
      <c r="G108" s="15"/>
      <c r="H108" s="15"/>
    </row>
    <row r="109" spans="1:8" ht="15">
      <c r="A109" s="15"/>
      <c r="B109" s="15"/>
      <c r="C109" s="15"/>
      <c r="D109" s="15"/>
      <c r="E109" s="15"/>
      <c r="F109" s="15"/>
      <c r="G109" s="15"/>
      <c r="H109" s="15"/>
    </row>
    <row r="110" spans="1:8" ht="15">
      <c r="A110" s="15"/>
      <c r="B110" s="15"/>
      <c r="C110" s="15"/>
      <c r="D110" s="15"/>
      <c r="E110" s="15"/>
      <c r="F110" s="15"/>
      <c r="G110" s="15"/>
      <c r="H110" s="15"/>
    </row>
    <row r="111" spans="1:8" ht="15">
      <c r="A111" s="15"/>
      <c r="B111" s="15"/>
      <c r="C111" s="15"/>
      <c r="D111" s="15"/>
      <c r="E111" s="15"/>
      <c r="F111" s="15"/>
      <c r="G111" s="15"/>
      <c r="H111" s="15"/>
    </row>
    <row r="112" spans="1:8" ht="15">
      <c r="A112" s="15"/>
      <c r="B112" s="15"/>
      <c r="C112" s="15"/>
      <c r="D112" s="15"/>
      <c r="E112" s="15"/>
      <c r="F112" s="15"/>
      <c r="G112" s="15"/>
      <c r="H112" s="15"/>
    </row>
    <row r="113" spans="1:8" ht="15">
      <c r="A113" s="15"/>
      <c r="B113" s="15"/>
      <c r="C113" s="15"/>
      <c r="D113" s="15"/>
      <c r="E113" s="15"/>
      <c r="F113" s="15"/>
      <c r="G113" s="15"/>
      <c r="H113" s="15"/>
    </row>
    <row r="114" spans="1:8" ht="15">
      <c r="A114" s="15"/>
      <c r="B114" s="15"/>
      <c r="C114" s="15"/>
      <c r="D114" s="15"/>
      <c r="E114" s="15"/>
      <c r="F114" s="15"/>
      <c r="G114" s="15"/>
      <c r="H114" s="15"/>
    </row>
    <row r="115" spans="1:8" ht="15">
      <c r="A115" s="15"/>
      <c r="B115" s="15"/>
      <c r="C115" s="15"/>
      <c r="D115" s="15"/>
      <c r="E115" s="15"/>
      <c r="F115" s="15"/>
      <c r="G115" s="15"/>
      <c r="H115" s="15"/>
    </row>
    <row r="116" spans="1:8" ht="15">
      <c r="A116" s="15"/>
      <c r="B116" s="15"/>
      <c r="C116" s="15"/>
      <c r="D116" s="15"/>
      <c r="E116" s="15"/>
      <c r="F116" s="15"/>
      <c r="G116" s="15"/>
      <c r="H116" s="15"/>
    </row>
    <row r="117" spans="1:8" ht="15">
      <c r="A117" s="15"/>
      <c r="B117" s="15"/>
      <c r="C117" s="15"/>
      <c r="D117" s="15"/>
      <c r="E117" s="15"/>
      <c r="F117" s="15"/>
      <c r="G117" s="15"/>
      <c r="H117" s="15"/>
    </row>
    <row r="118" spans="1:8" ht="15">
      <c r="A118" s="15"/>
      <c r="B118" s="15"/>
      <c r="C118" s="15"/>
      <c r="D118" s="15"/>
      <c r="E118" s="15"/>
      <c r="F118" s="15"/>
      <c r="G118" s="15"/>
      <c r="H118" s="15"/>
    </row>
    <row r="119" spans="1:8" ht="15">
      <c r="A119" s="15"/>
      <c r="B119" s="15"/>
      <c r="C119" s="15"/>
      <c r="D119" s="15"/>
      <c r="E119" s="15"/>
      <c r="F119" s="15"/>
      <c r="G119" s="15"/>
      <c r="H119" s="15"/>
    </row>
    <row r="120" spans="1:8" ht="15">
      <c r="A120" s="15"/>
      <c r="B120" s="15"/>
      <c r="C120" s="15"/>
      <c r="D120" s="15"/>
      <c r="E120" s="15"/>
      <c r="F120" s="15"/>
      <c r="G120" s="15"/>
      <c r="H120" s="15"/>
    </row>
    <row r="121" spans="1:8" ht="15">
      <c r="A121" s="15"/>
      <c r="B121" s="15"/>
      <c r="C121" s="15"/>
      <c r="D121" s="15"/>
      <c r="E121" s="15"/>
      <c r="F121" s="15"/>
      <c r="G121" s="15"/>
      <c r="H121" s="15"/>
    </row>
    <row r="122" spans="1:8" ht="15">
      <c r="A122" s="15"/>
      <c r="B122" s="15"/>
      <c r="C122" s="15"/>
      <c r="D122" s="15"/>
      <c r="E122" s="15"/>
      <c r="F122" s="15"/>
      <c r="G122" s="15"/>
      <c r="H122" s="15"/>
    </row>
    <row r="123" spans="1:8" ht="15">
      <c r="A123" s="15"/>
      <c r="B123" s="15"/>
      <c r="C123" s="15"/>
      <c r="D123" s="15"/>
      <c r="E123" s="15"/>
      <c r="F123" s="15"/>
      <c r="G123" s="15"/>
      <c r="H123" s="15"/>
    </row>
    <row r="124" spans="1:8" ht="15">
      <c r="A124" s="15"/>
      <c r="B124" s="15"/>
      <c r="C124" s="15"/>
      <c r="D124" s="15"/>
      <c r="E124" s="15"/>
      <c r="F124" s="15"/>
      <c r="G124" s="15"/>
      <c r="H124" s="15"/>
    </row>
    <row r="125" spans="1:8" ht="15">
      <c r="A125" s="15"/>
      <c r="B125" s="15"/>
      <c r="C125" s="15"/>
      <c r="D125" s="15"/>
      <c r="E125" s="15"/>
      <c r="F125" s="15"/>
      <c r="G125" s="15"/>
      <c r="H125" s="15"/>
    </row>
    <row r="126" spans="1:8" ht="15">
      <c r="A126" s="15"/>
      <c r="B126" s="15"/>
      <c r="C126" s="15"/>
      <c r="D126" s="15"/>
      <c r="E126" s="15"/>
      <c r="F126" s="15"/>
      <c r="G126" s="15"/>
      <c r="H126" s="15"/>
    </row>
    <row r="127" spans="1:8" ht="15">
      <c r="A127" s="15"/>
      <c r="B127" s="15"/>
      <c r="C127" s="15"/>
      <c r="D127" s="15"/>
      <c r="E127" s="15"/>
      <c r="F127" s="15"/>
      <c r="G127" s="15"/>
      <c r="H127" s="15"/>
    </row>
    <row r="128" spans="1:8" ht="15">
      <c r="A128" s="15"/>
      <c r="B128" s="15"/>
      <c r="C128" s="15"/>
      <c r="D128" s="15"/>
      <c r="E128" s="15"/>
      <c r="F128" s="15"/>
      <c r="G128" s="15"/>
      <c r="H128" s="15"/>
    </row>
    <row r="129" spans="1:8" ht="15">
      <c r="A129" s="15"/>
      <c r="B129" s="15"/>
      <c r="C129" s="15"/>
      <c r="D129" s="15"/>
      <c r="E129" s="15"/>
      <c r="F129" s="15"/>
      <c r="G129" s="15"/>
      <c r="H129" s="15"/>
    </row>
    <row r="130" spans="1:8" ht="15">
      <c r="A130" s="15"/>
      <c r="B130" s="15"/>
      <c r="C130" s="15"/>
      <c r="D130" s="15"/>
      <c r="E130" s="15"/>
      <c r="F130" s="15"/>
      <c r="G130" s="15"/>
      <c r="H130" s="15"/>
    </row>
    <row r="131" spans="1:8" ht="15">
      <c r="A131" s="15"/>
      <c r="B131" s="15"/>
      <c r="C131" s="15"/>
      <c r="D131" s="15"/>
      <c r="E131" s="15"/>
      <c r="F131" s="15"/>
      <c r="G131" s="15"/>
      <c r="H131" s="15"/>
    </row>
    <row r="132" spans="1:8" ht="15">
      <c r="A132" s="15"/>
      <c r="B132" s="15"/>
      <c r="C132" s="15"/>
      <c r="D132" s="15"/>
      <c r="E132" s="15"/>
      <c r="F132" s="15"/>
      <c r="G132" s="15"/>
      <c r="H132" s="15"/>
    </row>
    <row r="133" spans="1:8" ht="15">
      <c r="A133" s="15"/>
      <c r="B133" s="15"/>
      <c r="C133" s="15"/>
      <c r="D133" s="15"/>
      <c r="E133" s="15"/>
      <c r="F133" s="15"/>
      <c r="G133" s="15"/>
      <c r="H133" s="15"/>
    </row>
    <row r="134" spans="1:8" ht="15">
      <c r="A134" s="15"/>
      <c r="B134" s="15"/>
      <c r="C134" s="15"/>
      <c r="D134" s="15"/>
      <c r="E134" s="15"/>
      <c r="F134" s="15"/>
      <c r="G134" s="15"/>
      <c r="H134" s="15"/>
    </row>
    <row r="135" spans="1:8" ht="15">
      <c r="A135" s="15"/>
      <c r="B135" s="15"/>
      <c r="C135" s="15"/>
      <c r="D135" s="15"/>
      <c r="E135" s="15"/>
      <c r="F135" s="15"/>
      <c r="G135" s="15"/>
      <c r="H135" s="15"/>
    </row>
    <row r="136" spans="1:8" ht="15">
      <c r="A136" s="15"/>
      <c r="B136" s="15"/>
      <c r="C136" s="15"/>
      <c r="D136" s="15"/>
      <c r="E136" s="15"/>
      <c r="F136" s="15"/>
      <c r="G136" s="15"/>
      <c r="H136" s="15"/>
    </row>
    <row r="137" spans="1:8" ht="15">
      <c r="A137" s="15"/>
      <c r="B137" s="15"/>
      <c r="C137" s="15"/>
      <c r="D137" s="15"/>
      <c r="E137" s="15"/>
      <c r="F137" s="15"/>
      <c r="G137" s="15"/>
      <c r="H137" s="15"/>
    </row>
    <row r="138" spans="1:8" ht="15">
      <c r="A138" s="15"/>
      <c r="B138" s="15"/>
      <c r="C138" s="15"/>
      <c r="D138" s="15"/>
      <c r="E138" s="15"/>
      <c r="F138" s="15"/>
      <c r="G138" s="15"/>
      <c r="H138" s="15"/>
    </row>
    <row r="139" spans="1:8" ht="15">
      <c r="A139" s="15"/>
      <c r="B139" s="15"/>
      <c r="C139" s="15"/>
      <c r="D139" s="15"/>
      <c r="E139" s="15"/>
      <c r="F139" s="15"/>
      <c r="G139" s="15"/>
      <c r="H139" s="15"/>
    </row>
    <row r="140" spans="1:8" ht="15">
      <c r="A140" s="15"/>
      <c r="B140" s="15"/>
      <c r="C140" s="15"/>
      <c r="D140" s="15"/>
      <c r="E140" s="15"/>
      <c r="F140" s="15"/>
      <c r="G140" s="15"/>
      <c r="H140" s="15"/>
    </row>
    <row r="141" spans="1:8" ht="15">
      <c r="A141" s="15"/>
      <c r="B141" s="15"/>
      <c r="C141" s="15"/>
      <c r="D141" s="15"/>
      <c r="E141" s="15"/>
      <c r="F141" s="15"/>
      <c r="G141" s="15"/>
      <c r="H141" s="15"/>
    </row>
    <row r="142" spans="1:8" ht="15">
      <c r="A142" s="15"/>
      <c r="B142" s="15"/>
      <c r="C142" s="15"/>
      <c r="D142" s="15"/>
      <c r="E142" s="15"/>
      <c r="F142" s="15"/>
      <c r="G142" s="15"/>
      <c r="H142" s="15"/>
    </row>
    <row r="143" spans="1:8" ht="15">
      <c r="A143" s="15"/>
      <c r="B143" s="15"/>
      <c r="C143" s="15"/>
      <c r="D143" s="15"/>
      <c r="E143" s="15"/>
      <c r="F143" s="15"/>
      <c r="G143" s="15"/>
      <c r="H143" s="15"/>
    </row>
    <row r="144" spans="1:8" ht="15">
      <c r="A144" s="15"/>
      <c r="B144" s="15"/>
      <c r="C144" s="15"/>
      <c r="D144" s="15"/>
      <c r="E144" s="15"/>
      <c r="F144" s="15"/>
      <c r="G144" s="15"/>
      <c r="H144" s="15"/>
    </row>
    <row r="145" spans="1:8" ht="15">
      <c r="A145" s="15"/>
      <c r="B145" s="15"/>
      <c r="C145" s="15"/>
      <c r="D145" s="15"/>
      <c r="E145" s="15"/>
      <c r="F145" s="15"/>
      <c r="G145" s="15"/>
      <c r="H145" s="15"/>
    </row>
    <row r="146" spans="1:8" ht="15">
      <c r="A146" s="15"/>
      <c r="B146" s="15"/>
      <c r="C146" s="15"/>
      <c r="D146" s="15"/>
      <c r="E146" s="15"/>
      <c r="F146" s="15"/>
      <c r="G146" s="15"/>
      <c r="H146" s="15"/>
    </row>
    <row r="147" spans="1:8" ht="15">
      <c r="A147" s="15"/>
      <c r="B147" s="15"/>
      <c r="C147" s="15"/>
      <c r="D147" s="15"/>
      <c r="E147" s="15"/>
      <c r="F147" s="15"/>
      <c r="G147" s="15"/>
      <c r="H147" s="15"/>
    </row>
    <row r="148" spans="1:8" ht="15">
      <c r="A148" s="15"/>
      <c r="B148" s="15"/>
      <c r="C148" s="15"/>
      <c r="D148" s="15"/>
      <c r="E148" s="15"/>
      <c r="F148" s="15"/>
      <c r="G148" s="15"/>
      <c r="H148" s="15"/>
    </row>
    <row r="149" spans="1:8" ht="15">
      <c r="A149" s="15"/>
      <c r="B149" s="15"/>
      <c r="C149" s="15"/>
      <c r="D149" s="15"/>
      <c r="E149" s="15"/>
      <c r="F149" s="15"/>
      <c r="G149" s="15"/>
      <c r="H149" s="15"/>
    </row>
    <row r="150" spans="1:8" ht="15">
      <c r="A150" s="15"/>
      <c r="B150" s="15"/>
      <c r="C150" s="15"/>
      <c r="D150" s="15"/>
      <c r="E150" s="15"/>
      <c r="F150" s="15"/>
      <c r="G150" s="15"/>
      <c r="H150" s="15"/>
    </row>
    <row r="151" spans="1:8" ht="15">
      <c r="A151" s="15"/>
      <c r="B151" s="15"/>
      <c r="C151" s="15"/>
      <c r="D151" s="15"/>
      <c r="E151" s="15"/>
      <c r="F151" s="15"/>
      <c r="G151" s="15"/>
      <c r="H151" s="15"/>
    </row>
    <row r="152" spans="1:8" ht="15">
      <c r="A152" s="15"/>
      <c r="B152" s="15"/>
      <c r="C152" s="15"/>
      <c r="D152" s="15"/>
      <c r="E152" s="15"/>
      <c r="F152" s="15"/>
      <c r="G152" s="15"/>
      <c r="H152" s="15"/>
    </row>
    <row r="153" spans="1:8" ht="15">
      <c r="A153" s="15"/>
      <c r="B153" s="15"/>
      <c r="C153" s="15"/>
      <c r="D153" s="15"/>
      <c r="E153" s="15"/>
      <c r="F153" s="15"/>
      <c r="G153" s="15"/>
      <c r="H153" s="15"/>
    </row>
    <row r="154" spans="1:8" ht="15">
      <c r="A154" s="15"/>
      <c r="B154" s="15"/>
      <c r="C154" s="15"/>
      <c r="D154" s="15"/>
      <c r="E154" s="15"/>
      <c r="F154" s="15"/>
      <c r="G154" s="15"/>
      <c r="H154" s="15"/>
    </row>
    <row r="155" spans="1:8" ht="15">
      <c r="A155" s="15"/>
      <c r="B155" s="15"/>
      <c r="C155" s="15"/>
      <c r="D155" s="15"/>
      <c r="E155" s="15"/>
      <c r="F155" s="15"/>
      <c r="G155" s="15"/>
      <c r="H155" s="15"/>
    </row>
    <row r="156" spans="1:8" ht="15">
      <c r="A156" s="15"/>
      <c r="B156" s="15"/>
      <c r="C156" s="15"/>
      <c r="D156" s="15"/>
      <c r="E156" s="15"/>
      <c r="F156" s="15"/>
      <c r="G156" s="15"/>
      <c r="H156" s="15"/>
    </row>
    <row r="157" spans="1:8" ht="15">
      <c r="A157" s="15"/>
      <c r="B157" s="15"/>
      <c r="C157" s="15"/>
      <c r="D157" s="15"/>
      <c r="E157" s="15"/>
      <c r="F157" s="15"/>
      <c r="G157" s="15"/>
      <c r="H157" s="15"/>
    </row>
    <row r="158" spans="1:8" ht="15">
      <c r="A158" s="15"/>
      <c r="B158" s="15"/>
      <c r="C158" s="15"/>
      <c r="D158" s="15"/>
      <c r="E158" s="15"/>
      <c r="F158" s="15"/>
      <c r="G158" s="15"/>
      <c r="H158" s="15"/>
    </row>
    <row r="159" spans="1:8" ht="15">
      <c r="A159" s="15"/>
      <c r="B159" s="15"/>
      <c r="C159" s="15"/>
      <c r="D159" s="15"/>
      <c r="E159" s="15"/>
      <c r="F159" s="15"/>
      <c r="G159" s="15"/>
      <c r="H159" s="15"/>
    </row>
    <row r="160" spans="1:8" ht="15">
      <c r="A160" s="15"/>
      <c r="B160" s="15"/>
      <c r="C160" s="15"/>
      <c r="D160" s="15"/>
      <c r="E160" s="15"/>
      <c r="F160" s="15"/>
      <c r="G160" s="15"/>
      <c r="H160" s="15"/>
    </row>
    <row r="161" spans="1:8" ht="15">
      <c r="A161" s="15"/>
      <c r="B161" s="15"/>
      <c r="C161" s="15"/>
      <c r="D161" s="15"/>
      <c r="E161" s="15"/>
      <c r="F161" s="15"/>
      <c r="G161" s="15"/>
      <c r="H161" s="15"/>
    </row>
    <row r="162" spans="1:8" ht="15">
      <c r="A162" s="15"/>
      <c r="B162" s="15"/>
      <c r="C162" s="15"/>
      <c r="D162" s="15"/>
      <c r="E162" s="15"/>
      <c r="F162" s="15"/>
      <c r="G162" s="15"/>
      <c r="H162" s="15"/>
    </row>
    <row r="163" spans="1:8" ht="15">
      <c r="A163" s="15"/>
      <c r="B163" s="15"/>
      <c r="C163" s="15"/>
      <c r="D163" s="15"/>
      <c r="E163" s="15"/>
      <c r="F163" s="15"/>
      <c r="G163" s="15"/>
      <c r="H163" s="15"/>
    </row>
    <row r="164" spans="1:8" ht="15">
      <c r="A164" s="15"/>
      <c r="B164" s="15"/>
      <c r="C164" s="15"/>
      <c r="D164" s="15"/>
      <c r="E164" s="15"/>
      <c r="F164" s="15"/>
      <c r="G164" s="15"/>
      <c r="H164" s="15"/>
    </row>
    <row r="165" spans="1:8" ht="15">
      <c r="A165" s="15"/>
      <c r="B165" s="15"/>
      <c r="C165" s="15"/>
      <c r="D165" s="15"/>
      <c r="E165" s="15"/>
      <c r="F165" s="15"/>
      <c r="G165" s="15"/>
      <c r="H165" s="15"/>
    </row>
    <row r="166" spans="1:8" ht="15">
      <c r="A166" s="15"/>
      <c r="B166" s="15"/>
      <c r="C166" s="15"/>
      <c r="D166" s="15"/>
      <c r="E166" s="15"/>
      <c r="F166" s="15"/>
      <c r="G166" s="15"/>
      <c r="H166" s="15"/>
    </row>
    <row r="167" spans="1:8" ht="15">
      <c r="A167" s="15"/>
      <c r="B167" s="15"/>
      <c r="C167" s="15"/>
      <c r="D167" s="15"/>
      <c r="E167" s="15"/>
      <c r="F167" s="15"/>
      <c r="G167" s="15"/>
      <c r="H167" s="15"/>
    </row>
    <row r="168" spans="1:8" ht="15">
      <c r="A168" s="15"/>
      <c r="B168" s="15"/>
      <c r="C168" s="15"/>
      <c r="D168" s="15"/>
      <c r="E168" s="15"/>
      <c r="F168" s="15"/>
      <c r="G168" s="15"/>
      <c r="H168" s="15"/>
    </row>
    <row r="169" spans="1:8" ht="15">
      <c r="A169" s="15"/>
      <c r="B169" s="15"/>
      <c r="C169" s="15"/>
      <c r="D169" s="15"/>
      <c r="E169" s="15"/>
      <c r="F169" s="15"/>
      <c r="G169" s="15"/>
      <c r="H169" s="15"/>
    </row>
    <row r="170" spans="1:8" ht="15">
      <c r="A170" s="15"/>
      <c r="B170" s="15"/>
      <c r="C170" s="15"/>
      <c r="D170" s="15"/>
      <c r="E170" s="15"/>
      <c r="F170" s="15"/>
      <c r="G170" s="15"/>
      <c r="H170" s="15"/>
    </row>
    <row r="171" spans="1:8" ht="15">
      <c r="A171" s="15"/>
      <c r="B171" s="15"/>
      <c r="C171" s="15"/>
      <c r="D171" s="15"/>
      <c r="E171" s="15"/>
      <c r="F171" s="15"/>
      <c r="G171" s="15"/>
      <c r="H171" s="15"/>
    </row>
    <row r="172" spans="1:8" ht="15">
      <c r="A172" s="15"/>
      <c r="B172" s="15"/>
      <c r="C172" s="15"/>
      <c r="D172" s="15"/>
      <c r="E172" s="15"/>
      <c r="F172" s="15"/>
      <c r="G172" s="15"/>
      <c r="H172" s="15"/>
    </row>
    <row r="173" spans="1:8" ht="15">
      <c r="A173" s="15"/>
      <c r="B173" s="15"/>
      <c r="C173" s="15"/>
      <c r="D173" s="15"/>
      <c r="E173" s="15"/>
      <c r="F173" s="15"/>
      <c r="G173" s="15"/>
      <c r="H173" s="15"/>
    </row>
    <row r="174" spans="1:8" ht="15">
      <c r="A174" s="15"/>
      <c r="B174" s="15"/>
      <c r="C174" s="15"/>
      <c r="D174" s="15"/>
      <c r="E174" s="15"/>
      <c r="F174" s="15"/>
      <c r="G174" s="15"/>
      <c r="H174" s="15"/>
    </row>
    <row r="175" spans="1:8" ht="15">
      <c r="A175" s="15"/>
      <c r="B175" s="15"/>
      <c r="C175" s="15"/>
      <c r="D175" s="15"/>
      <c r="E175" s="15"/>
      <c r="F175" s="15"/>
      <c r="G175" s="15"/>
      <c r="H175" s="15"/>
    </row>
    <row r="176" spans="1:8" ht="15">
      <c r="A176" s="15"/>
      <c r="B176" s="15"/>
      <c r="C176" s="15"/>
      <c r="D176" s="15"/>
      <c r="E176" s="15"/>
      <c r="F176" s="15"/>
      <c r="G176" s="15"/>
      <c r="H176" s="15"/>
    </row>
    <row r="177" spans="1:8" ht="15">
      <c r="A177" s="15"/>
      <c r="B177" s="15"/>
      <c r="C177" s="15"/>
      <c r="D177" s="15"/>
      <c r="E177" s="15"/>
      <c r="F177" s="15"/>
      <c r="G177" s="15"/>
      <c r="H177" s="15"/>
    </row>
    <row r="178" spans="1:8" ht="15">
      <c r="A178" s="15"/>
      <c r="B178" s="15"/>
      <c r="C178" s="15"/>
      <c r="D178" s="15"/>
      <c r="E178" s="15"/>
      <c r="F178" s="15"/>
      <c r="G178" s="15"/>
      <c r="H178" s="15"/>
    </row>
    <row r="179" spans="1:8" ht="15">
      <c r="A179" s="15"/>
      <c r="B179" s="15"/>
      <c r="C179" s="15"/>
      <c r="D179" s="15"/>
      <c r="E179" s="15"/>
      <c r="F179" s="15"/>
      <c r="G179" s="15"/>
      <c r="H179" s="15"/>
    </row>
    <row r="180" spans="1:8" ht="15">
      <c r="A180" s="15"/>
      <c r="B180" s="15"/>
      <c r="C180" s="15"/>
      <c r="D180" s="15"/>
      <c r="E180" s="15"/>
      <c r="F180" s="15"/>
      <c r="G180" s="15"/>
      <c r="H180" s="15"/>
    </row>
    <row r="181" spans="1:8" ht="15">
      <c r="A181" s="15"/>
      <c r="B181" s="15"/>
      <c r="C181" s="15"/>
      <c r="D181" s="15"/>
      <c r="E181" s="15"/>
      <c r="F181" s="15"/>
      <c r="G181" s="15"/>
      <c r="H181" s="15"/>
    </row>
    <row r="182" spans="1:8" ht="15">
      <c r="A182" s="15"/>
      <c r="B182" s="15"/>
      <c r="C182" s="15"/>
      <c r="D182" s="15"/>
      <c r="E182" s="15"/>
      <c r="F182" s="15"/>
      <c r="G182" s="15"/>
      <c r="H182" s="15"/>
    </row>
    <row r="183" spans="1:8" ht="15">
      <c r="A183" s="15"/>
      <c r="B183" s="15"/>
      <c r="C183" s="15"/>
      <c r="D183" s="15"/>
      <c r="E183" s="15"/>
      <c r="F183" s="15"/>
      <c r="G183" s="15"/>
      <c r="H183" s="15"/>
    </row>
    <row r="184" spans="1:8" ht="15">
      <c r="A184" s="15"/>
      <c r="B184" s="15"/>
      <c r="C184" s="15"/>
      <c r="D184" s="15"/>
      <c r="E184" s="15"/>
      <c r="F184" s="15"/>
      <c r="G184" s="15"/>
      <c r="H184" s="15"/>
    </row>
    <row r="185" spans="1:8" ht="15">
      <c r="A185" s="15"/>
      <c r="B185" s="15"/>
      <c r="C185" s="15"/>
      <c r="D185" s="15"/>
      <c r="E185" s="15"/>
      <c r="F185" s="15"/>
      <c r="G185" s="15"/>
      <c r="H185" s="15"/>
    </row>
    <row r="186" spans="1:8" ht="15">
      <c r="A186" s="15"/>
      <c r="B186" s="15"/>
      <c r="C186" s="15"/>
      <c r="D186" s="15"/>
      <c r="E186" s="15"/>
      <c r="F186" s="15"/>
      <c r="G186" s="15"/>
      <c r="H186" s="15"/>
    </row>
    <row r="187" spans="1:8" ht="15">
      <c r="A187" s="15"/>
      <c r="B187" s="15"/>
      <c r="C187" s="15"/>
      <c r="D187" s="15"/>
      <c r="E187" s="15"/>
      <c r="F187" s="15"/>
      <c r="G187" s="15"/>
      <c r="H187" s="15"/>
    </row>
    <row r="188" spans="1:8" ht="15">
      <c r="A188" s="15"/>
      <c r="B188" s="15"/>
      <c r="C188" s="15"/>
      <c r="D188" s="15"/>
      <c r="E188" s="15"/>
      <c r="F188" s="15"/>
      <c r="G188" s="15"/>
      <c r="H188" s="15"/>
    </row>
    <row r="189" spans="1:8" ht="15">
      <c r="A189" s="15"/>
      <c r="B189" s="15"/>
      <c r="C189" s="15"/>
      <c r="D189" s="15"/>
      <c r="E189" s="15"/>
      <c r="F189" s="15"/>
      <c r="G189" s="15"/>
      <c r="H189" s="15"/>
    </row>
    <row r="190" spans="1:8" ht="15">
      <c r="A190" s="15"/>
      <c r="B190" s="15"/>
      <c r="C190" s="15"/>
      <c r="D190" s="15"/>
      <c r="E190" s="15"/>
      <c r="F190" s="15"/>
      <c r="G190" s="15"/>
      <c r="H190" s="15"/>
    </row>
    <row r="191" spans="1:8" ht="15">
      <c r="A191" s="15"/>
      <c r="B191" s="15"/>
      <c r="C191" s="15"/>
      <c r="D191" s="15"/>
      <c r="E191" s="15"/>
      <c r="F191" s="15"/>
      <c r="G191" s="15"/>
      <c r="H191" s="15"/>
    </row>
    <row r="192" spans="1:8" ht="15">
      <c r="A192" s="15"/>
      <c r="B192" s="15"/>
      <c r="C192" s="15"/>
      <c r="D192" s="15"/>
      <c r="E192" s="15"/>
      <c r="F192" s="15"/>
      <c r="G192" s="15"/>
      <c r="H192" s="15"/>
    </row>
    <row r="193" spans="1:8" ht="15">
      <c r="A193" s="15"/>
      <c r="B193" s="15"/>
      <c r="C193" s="15"/>
      <c r="D193" s="15"/>
      <c r="E193" s="15"/>
      <c r="F193" s="15"/>
      <c r="G193" s="15"/>
      <c r="H193" s="15"/>
    </row>
    <row r="194" spans="1:8" ht="15">
      <c r="A194" s="15"/>
      <c r="B194" s="15"/>
      <c r="C194" s="15"/>
      <c r="D194" s="15"/>
      <c r="E194" s="15"/>
      <c r="F194" s="15"/>
      <c r="G194" s="15"/>
      <c r="H194" s="15"/>
    </row>
    <row r="195" spans="1:8" ht="15">
      <c r="A195" s="15"/>
      <c r="B195" s="15"/>
      <c r="C195" s="15"/>
      <c r="D195" s="15"/>
      <c r="E195" s="15"/>
      <c r="F195" s="15"/>
      <c r="G195" s="15"/>
      <c r="H195" s="15"/>
    </row>
    <row r="196" spans="1:8" ht="15">
      <c r="A196" s="15"/>
      <c r="B196" s="15"/>
      <c r="C196" s="15"/>
      <c r="D196" s="15"/>
      <c r="E196" s="15"/>
      <c r="F196" s="15"/>
      <c r="G196" s="15"/>
      <c r="H196" s="15"/>
    </row>
    <row r="197" spans="1:8" ht="15">
      <c r="A197" s="15"/>
      <c r="B197" s="15"/>
      <c r="C197" s="15"/>
      <c r="D197" s="15"/>
      <c r="E197" s="15"/>
      <c r="F197" s="15"/>
      <c r="G197" s="15"/>
      <c r="H197" s="15"/>
    </row>
    <row r="198" spans="1:8" ht="15">
      <c r="A198" s="15"/>
      <c r="B198" s="15"/>
      <c r="C198" s="15"/>
      <c r="D198" s="15"/>
      <c r="E198" s="15"/>
      <c r="F198" s="15"/>
      <c r="G198" s="15"/>
      <c r="H198" s="15"/>
    </row>
    <row r="199" spans="1:8" ht="15">
      <c r="A199" s="15"/>
      <c r="B199" s="15"/>
      <c r="C199" s="15"/>
      <c r="D199" s="15"/>
      <c r="E199" s="15"/>
      <c r="F199" s="15"/>
      <c r="G199" s="15"/>
      <c r="H199" s="15"/>
    </row>
    <row r="200" spans="1:8" ht="15">
      <c r="A200" s="15"/>
      <c r="B200" s="15"/>
      <c r="C200" s="15"/>
      <c r="D200" s="15"/>
      <c r="E200" s="15"/>
      <c r="F200" s="15"/>
      <c r="G200" s="15"/>
      <c r="H200" s="15"/>
    </row>
    <row r="201" spans="1:8" ht="15">
      <c r="A201" s="15"/>
      <c r="B201" s="15"/>
      <c r="C201" s="15"/>
      <c r="D201" s="15"/>
      <c r="E201" s="15"/>
      <c r="F201" s="15"/>
      <c r="G201" s="15"/>
      <c r="H201" s="15"/>
    </row>
    <row r="202" spans="1:8" ht="15">
      <c r="A202" s="15"/>
      <c r="B202" s="15"/>
      <c r="C202" s="15"/>
      <c r="D202" s="15"/>
      <c r="E202" s="15"/>
      <c r="F202" s="15"/>
      <c r="G202" s="15"/>
      <c r="H202" s="15"/>
    </row>
    <row r="203" spans="1:8" ht="15">
      <c r="A203" s="15"/>
      <c r="B203" s="15"/>
      <c r="C203" s="15"/>
      <c r="D203" s="15"/>
      <c r="E203" s="15"/>
      <c r="F203" s="15"/>
      <c r="G203" s="15"/>
      <c r="H203" s="15"/>
    </row>
    <row r="204" spans="1:8" ht="15">
      <c r="A204" s="15"/>
      <c r="B204" s="15"/>
      <c r="C204" s="15"/>
      <c r="D204" s="15"/>
      <c r="E204" s="15"/>
      <c r="F204" s="15"/>
      <c r="G204" s="15"/>
      <c r="H204" s="15"/>
    </row>
    <row r="205" spans="1:8" ht="15">
      <c r="A205" s="15"/>
      <c r="B205" s="15"/>
      <c r="C205" s="15"/>
      <c r="D205" s="15"/>
      <c r="E205" s="15"/>
      <c r="F205" s="15"/>
      <c r="G205" s="15"/>
      <c r="H205" s="15"/>
    </row>
    <row r="206" spans="1:8" ht="15">
      <c r="A206" s="15"/>
      <c r="B206" s="15"/>
      <c r="C206" s="15"/>
      <c r="D206" s="15"/>
      <c r="E206" s="15"/>
      <c r="F206" s="15"/>
      <c r="G206" s="15"/>
      <c r="H206" s="15"/>
    </row>
    <row r="207" spans="1:8" ht="15">
      <c r="A207" s="15"/>
      <c r="B207" s="15"/>
      <c r="C207" s="15"/>
      <c r="D207" s="15"/>
      <c r="E207" s="15"/>
      <c r="F207" s="15"/>
      <c r="G207" s="15"/>
      <c r="H207" s="15"/>
    </row>
    <row r="208" spans="1:8" ht="15">
      <c r="A208" s="15"/>
      <c r="B208" s="15"/>
      <c r="C208" s="15"/>
      <c r="D208" s="15"/>
      <c r="E208" s="15"/>
      <c r="F208" s="15"/>
      <c r="G208" s="15"/>
      <c r="H208" s="15"/>
    </row>
    <row r="209" spans="1:8" ht="15">
      <c r="A209" s="15"/>
      <c r="B209" s="15"/>
      <c r="C209" s="15"/>
      <c r="D209" s="15"/>
      <c r="E209" s="15"/>
      <c r="F209" s="15"/>
      <c r="G209" s="15"/>
      <c r="H209" s="15"/>
    </row>
    <row r="210" spans="1:8" ht="15">
      <c r="A210" s="15"/>
      <c r="B210" s="15"/>
      <c r="C210" s="15"/>
      <c r="D210" s="15"/>
      <c r="E210" s="15"/>
      <c r="F210" s="15"/>
      <c r="G210" s="15"/>
      <c r="H210" s="15"/>
    </row>
    <row r="211" spans="1:8" ht="15">
      <c r="A211" s="15"/>
      <c r="B211" s="15"/>
      <c r="C211" s="15"/>
      <c r="D211" s="15"/>
      <c r="E211" s="15"/>
      <c r="F211" s="15"/>
      <c r="G211" s="15"/>
      <c r="H211" s="15"/>
    </row>
    <row r="212" spans="1:8" ht="15">
      <c r="A212" s="15"/>
      <c r="B212" s="15"/>
      <c r="C212" s="15"/>
      <c r="D212" s="15"/>
      <c r="E212" s="15"/>
      <c r="F212" s="15"/>
      <c r="G212" s="15"/>
      <c r="H212" s="15"/>
    </row>
    <row r="213" spans="1:8" ht="15">
      <c r="A213" s="15"/>
      <c r="B213" s="15"/>
      <c r="C213" s="15"/>
      <c r="D213" s="15"/>
      <c r="E213" s="15"/>
      <c r="F213" s="15"/>
      <c r="G213" s="15"/>
      <c r="H213" s="15"/>
    </row>
    <row r="214" spans="1:8" ht="15">
      <c r="A214" s="15"/>
      <c r="B214" s="15"/>
      <c r="C214" s="15"/>
      <c r="D214" s="15"/>
      <c r="E214" s="15"/>
      <c r="F214" s="15"/>
      <c r="G214" s="15"/>
      <c r="H214" s="15"/>
    </row>
    <row r="215" spans="1:8" ht="15">
      <c r="A215" s="15"/>
      <c r="B215" s="15"/>
      <c r="C215" s="15"/>
      <c r="D215" s="15"/>
      <c r="E215" s="15"/>
      <c r="F215" s="15"/>
      <c r="G215" s="15"/>
      <c r="H215" s="15"/>
    </row>
    <row r="216" spans="1:8" ht="15">
      <c r="A216" s="15"/>
      <c r="B216" s="15"/>
      <c r="C216" s="15"/>
      <c r="D216" s="15"/>
      <c r="E216" s="15"/>
      <c r="F216" s="15"/>
      <c r="G216" s="15"/>
      <c r="H216" s="15"/>
    </row>
    <row r="217" spans="1:8" ht="15">
      <c r="A217" s="15"/>
      <c r="B217" s="15"/>
      <c r="C217" s="15"/>
      <c r="D217" s="15"/>
      <c r="E217" s="15"/>
      <c r="F217" s="15"/>
      <c r="G217" s="15"/>
      <c r="H217" s="15"/>
    </row>
    <row r="218" spans="1:8" ht="15">
      <c r="A218" s="15"/>
      <c r="B218" s="15"/>
      <c r="C218" s="15"/>
      <c r="D218" s="15"/>
      <c r="E218" s="15"/>
      <c r="F218" s="15"/>
      <c r="G218" s="15"/>
      <c r="H218" s="15"/>
    </row>
    <row r="219" spans="1:8" ht="15">
      <c r="A219" s="15"/>
      <c r="B219" s="15"/>
      <c r="C219" s="15"/>
      <c r="D219" s="15"/>
      <c r="E219" s="15"/>
      <c r="F219" s="15"/>
      <c r="G219" s="15"/>
      <c r="H219" s="15"/>
    </row>
    <row r="220" spans="1:8" ht="15">
      <c r="A220" s="15"/>
      <c r="B220" s="15"/>
      <c r="C220" s="15"/>
      <c r="D220" s="15"/>
      <c r="E220" s="15"/>
      <c r="F220" s="15"/>
      <c r="G220" s="15"/>
      <c r="H220" s="15"/>
    </row>
    <row r="221" spans="1:8" ht="15">
      <c r="A221" s="15"/>
      <c r="B221" s="15"/>
      <c r="C221" s="15"/>
      <c r="D221" s="15"/>
      <c r="E221" s="15"/>
      <c r="F221" s="15"/>
      <c r="G221" s="15"/>
      <c r="H221" s="15"/>
    </row>
    <row r="222" spans="1:8" ht="15">
      <c r="A222" s="15"/>
      <c r="B222" s="15"/>
      <c r="C222" s="15"/>
      <c r="D222" s="15"/>
      <c r="E222" s="15"/>
      <c r="F222" s="15"/>
      <c r="G222" s="15"/>
      <c r="H222" s="15"/>
    </row>
    <row r="223" spans="1:8" ht="15">
      <c r="A223" s="15"/>
      <c r="B223" s="15"/>
      <c r="C223" s="15"/>
      <c r="D223" s="15"/>
      <c r="E223" s="15"/>
      <c r="F223" s="15"/>
      <c r="G223" s="15"/>
      <c r="H223" s="15"/>
    </row>
    <row r="224" spans="1:8" ht="15">
      <c r="A224" s="15"/>
      <c r="B224" s="15"/>
      <c r="C224" s="15"/>
      <c r="D224" s="15"/>
      <c r="E224" s="15"/>
      <c r="F224" s="15"/>
      <c r="G224" s="15"/>
      <c r="H224" s="15"/>
    </row>
    <row r="225" spans="1:8" ht="15">
      <c r="A225" s="15"/>
      <c r="B225" s="15"/>
      <c r="C225" s="15"/>
      <c r="D225" s="15"/>
      <c r="E225" s="15"/>
      <c r="F225" s="15"/>
      <c r="G225" s="15"/>
      <c r="H225" s="15"/>
    </row>
    <row r="226" spans="1:8" ht="15">
      <c r="A226" s="15"/>
      <c r="B226" s="15"/>
      <c r="C226" s="15"/>
      <c r="D226" s="15"/>
      <c r="E226" s="15"/>
      <c r="F226" s="15"/>
      <c r="G226" s="15"/>
      <c r="H226" s="15"/>
    </row>
    <row r="227" spans="1:8" ht="15">
      <c r="A227" s="15"/>
      <c r="B227" s="15"/>
      <c r="C227" s="15"/>
      <c r="D227" s="15"/>
      <c r="E227" s="15"/>
      <c r="F227" s="15"/>
      <c r="G227" s="15"/>
      <c r="H227" s="15"/>
    </row>
    <row r="228" spans="1:8" ht="15">
      <c r="A228" s="15"/>
      <c r="B228" s="15"/>
      <c r="C228" s="15"/>
      <c r="D228" s="15"/>
      <c r="E228" s="15"/>
      <c r="F228" s="15"/>
      <c r="G228" s="15"/>
      <c r="H228" s="15"/>
    </row>
    <row r="229" spans="1:8" ht="15">
      <c r="A229" s="15"/>
      <c r="B229" s="15"/>
      <c r="C229" s="15"/>
      <c r="D229" s="15"/>
      <c r="E229" s="15"/>
      <c r="F229" s="15"/>
      <c r="G229" s="15"/>
      <c r="H229" s="15"/>
    </row>
    <row r="230" spans="1:8" ht="15">
      <c r="A230" s="15"/>
      <c r="B230" s="15"/>
      <c r="C230" s="15"/>
      <c r="D230" s="15"/>
      <c r="E230" s="15"/>
      <c r="F230" s="15"/>
      <c r="G230" s="15"/>
      <c r="H230" s="15"/>
    </row>
    <row r="231" spans="1:8" ht="15">
      <c r="A231" s="15"/>
      <c r="B231" s="15"/>
      <c r="C231" s="15"/>
      <c r="D231" s="15"/>
      <c r="E231" s="15"/>
      <c r="F231" s="15"/>
      <c r="G231" s="15"/>
      <c r="H231" s="15"/>
    </row>
    <row r="232" spans="1:8" ht="15">
      <c r="A232" s="15"/>
      <c r="B232" s="15"/>
      <c r="C232" s="15"/>
      <c r="D232" s="15"/>
      <c r="E232" s="15"/>
      <c r="F232" s="15"/>
      <c r="G232" s="15"/>
      <c r="H232" s="15"/>
    </row>
    <row r="233" spans="1:8" ht="15">
      <c r="A233" s="15"/>
      <c r="B233" s="15"/>
      <c r="C233" s="15"/>
      <c r="D233" s="15"/>
      <c r="E233" s="15"/>
      <c r="F233" s="15"/>
      <c r="G233" s="15"/>
      <c r="H233" s="15"/>
    </row>
    <row r="234" spans="1:8" ht="15">
      <c r="A234" s="15"/>
      <c r="B234" s="15"/>
      <c r="C234" s="15"/>
      <c r="D234" s="15"/>
      <c r="E234" s="15"/>
      <c r="F234" s="15"/>
      <c r="G234" s="15"/>
      <c r="H234" s="15"/>
    </row>
    <row r="235" spans="1:8" ht="15">
      <c r="A235" s="15"/>
      <c r="B235" s="15"/>
      <c r="C235" s="15"/>
      <c r="D235" s="15"/>
      <c r="E235" s="15"/>
      <c r="F235" s="15"/>
      <c r="G235" s="15"/>
      <c r="H235" s="15"/>
    </row>
    <row r="236" spans="1:8" ht="15">
      <c r="A236" s="15"/>
      <c r="B236" s="15"/>
      <c r="C236" s="15"/>
      <c r="D236" s="15"/>
      <c r="E236" s="15"/>
      <c r="F236" s="15"/>
      <c r="G236" s="15"/>
      <c r="H236" s="15"/>
    </row>
    <row r="237" spans="1:8" ht="15">
      <c r="A237" s="15"/>
      <c r="B237" s="15"/>
      <c r="C237" s="15"/>
      <c r="D237" s="15"/>
      <c r="E237" s="15"/>
      <c r="F237" s="15"/>
      <c r="G237" s="15"/>
      <c r="H237" s="15"/>
    </row>
    <row r="238" spans="1:8" ht="15">
      <c r="A238" s="15"/>
      <c r="B238" s="15"/>
      <c r="C238" s="15"/>
      <c r="D238" s="15"/>
      <c r="E238" s="15"/>
      <c r="F238" s="15"/>
      <c r="G238" s="15"/>
      <c r="H238" s="15"/>
    </row>
    <row r="239" spans="1:8" ht="15">
      <c r="A239" s="15"/>
      <c r="B239" s="15"/>
      <c r="C239" s="15"/>
      <c r="D239" s="15"/>
      <c r="E239" s="15"/>
      <c r="F239" s="15"/>
      <c r="G239" s="15"/>
      <c r="H239" s="15"/>
    </row>
    <row r="240" spans="1:8" ht="15">
      <c r="A240" s="15"/>
      <c r="B240" s="15"/>
      <c r="C240" s="15"/>
      <c r="D240" s="15"/>
      <c r="E240" s="15"/>
      <c r="F240" s="15"/>
      <c r="G240" s="15"/>
      <c r="H240" s="15"/>
    </row>
  </sheetData>
  <sheetProtection/>
  <mergeCells count="6">
    <mergeCell ref="A83:E83"/>
    <mergeCell ref="A2:E2"/>
    <mergeCell ref="A5:E5"/>
    <mergeCell ref="F5:H5"/>
    <mergeCell ref="A71:E71"/>
    <mergeCell ref="F71:H71"/>
  </mergeCells>
  <printOptions/>
  <pageMargins left="0.3937007874015748" right="0.3937007874015748" top="0.7874015748031497" bottom="0.5905511811023623" header="0" footer="0"/>
  <pageSetup horizontalDpi="600" verticalDpi="600" orientation="landscape" paperSize="9" scale="97" r:id="rId1"/>
  <rowBreaks count="1" manualBreakCount="1">
    <brk id="82" max="7" man="1"/>
  </rowBreaks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28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6" width="8.75390625" style="0" customWidth="1"/>
  </cols>
  <sheetData>
    <row r="1" ht="9" customHeight="1"/>
    <row r="2" spans="1:5" ht="18" customHeight="1">
      <c r="A2" s="277" t="s">
        <v>93</v>
      </c>
      <c r="B2" s="277"/>
      <c r="C2" s="277"/>
      <c r="D2" s="277"/>
      <c r="E2" s="277"/>
    </row>
    <row r="3" ht="9" customHeight="1" thickBot="1"/>
    <row r="4" spans="1:6" ht="29.25" thickBot="1">
      <c r="A4" s="148" t="s">
        <v>180</v>
      </c>
      <c r="B4" s="148" t="s">
        <v>94</v>
      </c>
      <c r="C4" s="149" t="s">
        <v>95</v>
      </c>
      <c r="D4" s="149" t="s">
        <v>87</v>
      </c>
      <c r="E4" s="149" t="s">
        <v>96</v>
      </c>
      <c r="F4" s="150" t="s">
        <v>97</v>
      </c>
    </row>
    <row r="5" spans="1:6" ht="13.5" thickBot="1">
      <c r="A5" s="151">
        <v>1</v>
      </c>
      <c r="B5" s="185" t="s">
        <v>124</v>
      </c>
      <c r="C5" s="152"/>
      <c r="D5" s="153"/>
      <c r="E5" s="154"/>
      <c r="F5" s="155"/>
    </row>
    <row r="6" spans="1:6" ht="13.5" thickBot="1">
      <c r="A6" s="151">
        <v>2</v>
      </c>
      <c r="B6" s="185" t="s">
        <v>85</v>
      </c>
      <c r="C6" s="152"/>
      <c r="D6" s="153"/>
      <c r="E6" s="154"/>
      <c r="F6" s="155"/>
    </row>
    <row r="7" spans="1:6" ht="13.5" thickBot="1">
      <c r="A7" s="151">
        <v>3</v>
      </c>
      <c r="B7" s="185" t="s">
        <v>126</v>
      </c>
      <c r="C7" s="152"/>
      <c r="D7" s="153"/>
      <c r="E7" s="154"/>
      <c r="F7" s="155"/>
    </row>
    <row r="8" spans="1:6" ht="13.5" thickBot="1">
      <c r="A8" s="151">
        <v>4</v>
      </c>
      <c r="B8" s="185" t="s">
        <v>183</v>
      </c>
      <c r="C8" s="152"/>
      <c r="D8" s="153"/>
      <c r="E8" s="154"/>
      <c r="F8" s="155"/>
    </row>
    <row r="9" spans="1:6" ht="13.5" thickBot="1">
      <c r="A9" s="151">
        <v>5</v>
      </c>
      <c r="B9" s="185" t="s">
        <v>43</v>
      </c>
      <c r="C9" s="152"/>
      <c r="D9" s="153"/>
      <c r="E9" s="154"/>
      <c r="F9" s="155"/>
    </row>
    <row r="10" spans="1:6" ht="13.5" thickBot="1">
      <c r="A10" s="151">
        <v>6</v>
      </c>
      <c r="B10" s="185" t="s">
        <v>261</v>
      </c>
      <c r="C10" s="152"/>
      <c r="D10" s="153"/>
      <c r="E10" s="154"/>
      <c r="F10" s="155"/>
    </row>
    <row r="11" spans="1:6" ht="13.5" thickBot="1">
      <c r="A11" s="151">
        <v>7</v>
      </c>
      <c r="B11" s="185" t="s">
        <v>262</v>
      </c>
      <c r="C11" s="152"/>
      <c r="D11" s="153"/>
      <c r="E11" s="154"/>
      <c r="F11" s="155"/>
    </row>
    <row r="12" spans="1:6" ht="13.5" thickBot="1">
      <c r="A12" s="151">
        <v>8</v>
      </c>
      <c r="B12" s="185" t="s">
        <v>184</v>
      </c>
      <c r="C12" s="152"/>
      <c r="D12" s="153"/>
      <c r="E12" s="154"/>
      <c r="F12" s="155"/>
    </row>
    <row r="13" spans="1:6" ht="13.5" thickBot="1">
      <c r="A13" s="151">
        <v>9</v>
      </c>
      <c r="B13" s="185" t="s">
        <v>82</v>
      </c>
      <c r="C13" s="152"/>
      <c r="D13" s="153"/>
      <c r="E13" s="154"/>
      <c r="F13" s="155"/>
    </row>
    <row r="14" spans="1:6" ht="13.5" thickBot="1">
      <c r="A14" s="151">
        <v>10</v>
      </c>
      <c r="B14" s="185" t="s">
        <v>128</v>
      </c>
      <c r="C14" s="152"/>
      <c r="D14" s="153"/>
      <c r="E14" s="154"/>
      <c r="F14" s="155"/>
    </row>
    <row r="15" spans="1:6" ht="13.5" customHeight="1" thickBot="1">
      <c r="A15" s="151">
        <v>11</v>
      </c>
      <c r="B15" s="185" t="s">
        <v>263</v>
      </c>
      <c r="C15" s="152"/>
      <c r="D15" s="153"/>
      <c r="E15" s="154"/>
      <c r="F15" s="155"/>
    </row>
    <row r="16" spans="1:6" ht="13.5" customHeight="1" thickBot="1">
      <c r="A16" s="151">
        <v>12</v>
      </c>
      <c r="B16" s="185" t="s">
        <v>129</v>
      </c>
      <c r="C16" s="152"/>
      <c r="D16" s="153"/>
      <c r="E16" s="154"/>
      <c r="F16" s="155"/>
    </row>
    <row r="17" spans="1:6" ht="13.5" customHeight="1" thickBot="1">
      <c r="A17" s="156">
        <v>13</v>
      </c>
      <c r="B17" s="186" t="s">
        <v>34</v>
      </c>
      <c r="C17" s="157"/>
      <c r="D17" s="157"/>
      <c r="E17" s="158"/>
      <c r="F17" s="158"/>
    </row>
    <row r="18" spans="1:6" ht="13.5" customHeight="1" thickBot="1">
      <c r="A18" s="156">
        <v>14</v>
      </c>
      <c r="B18" s="186" t="s">
        <v>41</v>
      </c>
      <c r="C18" s="157"/>
      <c r="D18" s="157"/>
      <c r="E18" s="158"/>
      <c r="F18" s="158"/>
    </row>
    <row r="19" spans="1:6" ht="13.5" customHeight="1" thickBot="1">
      <c r="A19" s="156">
        <v>15</v>
      </c>
      <c r="B19" s="186" t="s">
        <v>35</v>
      </c>
      <c r="C19" s="157"/>
      <c r="D19" s="157"/>
      <c r="E19" s="158"/>
      <c r="F19" s="158"/>
    </row>
    <row r="20" spans="1:6" ht="13.5" customHeight="1" thickBot="1">
      <c r="A20" s="156">
        <v>16</v>
      </c>
      <c r="B20" s="186" t="s">
        <v>42</v>
      </c>
      <c r="C20" s="157"/>
      <c r="D20" s="157"/>
      <c r="E20" s="158"/>
      <c r="F20" s="158"/>
    </row>
    <row r="21" spans="1:6" ht="13.5" customHeight="1" thickBot="1">
      <c r="A21" s="156">
        <v>17</v>
      </c>
      <c r="B21" s="186" t="s">
        <v>36</v>
      </c>
      <c r="C21" s="157"/>
      <c r="D21" s="157"/>
      <c r="E21" s="158"/>
      <c r="F21" s="158"/>
    </row>
    <row r="22" spans="1:6" ht="13.5" customHeight="1" thickBot="1">
      <c r="A22" s="156">
        <v>18</v>
      </c>
      <c r="B22" s="186" t="s">
        <v>181</v>
      </c>
      <c r="C22" s="157"/>
      <c r="D22" s="157"/>
      <c r="E22" s="158"/>
      <c r="F22" s="158"/>
    </row>
    <row r="23" spans="1:6" ht="13.5" customHeight="1" thickBot="1">
      <c r="A23" s="156">
        <v>19</v>
      </c>
      <c r="B23" s="193" t="s">
        <v>37</v>
      </c>
      <c r="C23" s="194"/>
      <c r="D23" s="194"/>
      <c r="E23" s="195"/>
      <c r="F23" s="195"/>
    </row>
    <row r="24" spans="1:6" ht="26.25" thickBot="1">
      <c r="A24" s="159">
        <v>20</v>
      </c>
      <c r="B24" s="159" t="s">
        <v>38</v>
      </c>
      <c r="C24" s="159"/>
      <c r="D24" s="159"/>
      <c r="E24" s="160"/>
      <c r="F24" s="160"/>
    </row>
    <row r="25" spans="1:6" ht="13.5" thickBot="1">
      <c r="A25" s="159">
        <v>21</v>
      </c>
      <c r="B25" s="159" t="s">
        <v>39</v>
      </c>
      <c r="C25" s="159"/>
      <c r="D25" s="159"/>
      <c r="E25" s="160"/>
      <c r="F25" s="160"/>
    </row>
    <row r="26" spans="1:6" ht="13.5" thickBot="1">
      <c r="A26" s="159">
        <v>22</v>
      </c>
      <c r="B26" s="159" t="s">
        <v>40</v>
      </c>
      <c r="C26" s="159"/>
      <c r="D26" s="159"/>
      <c r="E26" s="159"/>
      <c r="F26" s="159"/>
    </row>
    <row r="27" spans="1:6" ht="14.25">
      <c r="A27" s="161"/>
      <c r="B27" s="162" t="s">
        <v>98</v>
      </c>
      <c r="C27" s="163">
        <f>SUM(C4:C25)</f>
        <v>0</v>
      </c>
      <c r="D27" s="163">
        <f>SUM(D4:D25)</f>
        <v>0</v>
      </c>
      <c r="E27" s="164"/>
      <c r="F27" s="165"/>
    </row>
    <row r="28" spans="1:6" ht="13.5" thickBot="1">
      <c r="A28" s="166"/>
      <c r="B28" s="167"/>
      <c r="C28" s="168"/>
      <c r="D28" s="168"/>
      <c r="E28" s="168"/>
      <c r="F28" s="169"/>
    </row>
  </sheetData>
  <sheetProtection/>
  <mergeCells count="1">
    <mergeCell ref="A2:E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Bibl1</cp:lastModifiedBy>
  <cp:lastPrinted>2013-09-27T09:27:42Z</cp:lastPrinted>
  <dcterms:created xsi:type="dcterms:W3CDTF">2012-01-23T08:29:31Z</dcterms:created>
  <dcterms:modified xsi:type="dcterms:W3CDTF">2017-04-21T12:02:27Z</dcterms:modified>
  <cp:category/>
  <cp:version/>
  <cp:contentType/>
  <cp:contentStatus/>
</cp:coreProperties>
</file>