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титул" sheetId="1" r:id="rId1"/>
    <sheet name="общий" sheetId="2" r:id="rId2"/>
    <sheet name="гум" sheetId="3" r:id="rId3"/>
    <sheet name="матем " sheetId="4" r:id="rId4"/>
    <sheet name="проф " sheetId="5" r:id="rId5"/>
    <sheet name="общеобраз" sheetId="6" r:id="rId6"/>
    <sheet name="доп. литература" sheetId="7" r:id="rId7"/>
    <sheet name="электрон" sheetId="8" r:id="rId8"/>
    <sheet name="заключение" sheetId="9" r:id="rId9"/>
  </sheets>
  <definedNames>
    <definedName name="_xlnm._FilterDatabase" localSheetId="4" hidden="1">'проф '!$A$1:$K$163</definedName>
    <definedName name="_xlnm.Print_Area" localSheetId="2">'гум'!$A$1:$K$134</definedName>
    <definedName name="_xlnm.Print_Area" localSheetId="6">'доп. литература'!$A$1:$G$45</definedName>
    <definedName name="_xlnm.Print_Area" localSheetId="8">'заключение'!$A$1:$F$34</definedName>
    <definedName name="_xlnm.Print_Area" localSheetId="3">'матем '!$A$1:$K$40</definedName>
    <definedName name="_xlnm.Print_Area" localSheetId="5">'общеобраз'!$A$1:$K$163</definedName>
    <definedName name="_xlnm.Print_Area" localSheetId="4">'проф '!$A$1:$K$163</definedName>
    <definedName name="_xlnm.Print_Area" localSheetId="7">'электрон'!$A$1:$H$227</definedName>
  </definedNames>
  <calcPr fullCalcOnLoad="1"/>
</workbook>
</file>

<file path=xl/sharedStrings.xml><?xml version="1.0" encoding="utf-8"?>
<sst xmlns="http://schemas.openxmlformats.org/spreadsheetml/2006/main" count="951" uniqueCount="709">
  <si>
    <t>Грибов В.Д. Экономика организации (предприятия) : учебник для спо / В.Д. Грибов, В.П. Грузинов, В.А. Кузьменко. - 8-е изд., стереотип. - Москва : КноРус, 2015</t>
  </si>
  <si>
    <t>Горелов А.А.  Основы философии : учебник для спо / А.А. Горелов. - 15-е изд., стереотип. - Москва : Академия, 2014</t>
  </si>
  <si>
    <t>Основы философии : учебник для спо / В.П. Кохановский [и др.]. - 15-е изд., стереотип. - Москва : КноРус, 2015.</t>
  </si>
  <si>
    <t>Артемов В.В. История для профессий и специальностей технического, естественно-научного, социально-экономического профилей. Часть 1: учебник для нпо и спо / В.В. Артемов, Ю.Н. Лубченков. - 7-е изд., стереотип. - Москва : Академия, 2014</t>
  </si>
  <si>
    <t>Артемов В.В. История для профессий и специальностей технического, естественно-научного, социально-экономического профилей. Часть 2: учебник для нпо и спо / В.В. Артемов, Ю.Н. Лубченков. - 7-е изд., стереотип. - Москва : Академия, 2014</t>
  </si>
  <si>
    <t>Артемов В.В. История (для всех специальностей спо) : учебник / В.В. Артемов, Ю.Н. Лубченков. - 3-е изд., стереотип. - Москва : Академия, 2014</t>
  </si>
  <si>
    <t>Бишаева А.А.  Физическая культура : учебник для нпо и спо / А.А. Бишаева. - 7-е изд., стереотип. - Москва : Академия, 2014</t>
  </si>
  <si>
    <t>Физическая культура : учебник для спо / Н.В. Решетников [и др.]. - 14-е изд., исправ. - Москва : Академия, 2014</t>
  </si>
  <si>
    <t>Константинов В.М. Экологические основы природопользования : учебник для спо / В.М. Константинов, Ю.Б. Челидзе. - 15-е изд., стереотип. - Москва : Академия, 2014</t>
  </si>
  <si>
    <t>Константинов В.М. Общая биология : учебник для спо / В.М. Константинов, А.Г. Резанов, Е.О. Фадеева. - 12-е изд., стереотип. - Москва : Академия, 2014</t>
  </si>
  <si>
    <t>Константинов В.М. Общая биология : учебник для спо / В.М. Константинов, А.Г. Резанов, Е.О. Фадеева. - 11-е изд., стереотип. - М. : Академия, 2013</t>
  </si>
  <si>
    <t>Демидов Н.М.  Основы социологии и политологии : учебник для спо и нпо / Н.М. Демидов. - 12-е изд., стереотип. - Москва : Академия, 2014</t>
  </si>
  <si>
    <t>Русская литература XIХ века. 10 кл. Ч.2 : хрестоматия худож. произведений / сост. В.П. Журавлев. - 6-е изд., доработ. - М. : Просвещение, 2001</t>
  </si>
  <si>
    <t>Русская литература XX века.  Ч.1 : учебник / под ред. В.П. Журавлевой. - 9-е изд. - М. : Просвещение, 2004</t>
  </si>
  <si>
    <t>Русская литература XX века. Часть 2 : учебник / под ред. В.П. Журавлевой. - 11-е изд. - М. : Просвещение, 2006</t>
  </si>
  <si>
    <t>Русская литература XX века. Очерки. Портреты. Эссе. Ч.1 : учеб. пособие / под ред. Ф.Ф. Кузнецова. - 2-е изд., дораб. - М. : Просвещение, 1994</t>
  </si>
  <si>
    <t>Русская литература XX века. Очерки. Портреты. Эссе. Ч.2 : учеб. пособие / под ред. Ф.Ф. Кузнецова. - 2-е изд., дораб. - М. : Просвещение, 1994</t>
  </si>
  <si>
    <t>Сборник задач и воросов по физике : учебное пособие для СПО / под ред. Р.А. Гладковой. - 7-е изд., перераб. - М. : Наука, 1988</t>
  </si>
  <si>
    <t>по программе базовой подготовки</t>
  </si>
  <si>
    <t>Экономическая теория : учебник для вузов / под ред. И.П. Николаевой. - М. : ЮНИТИ, 2002</t>
  </si>
  <si>
    <t>Николаева И.П. Экономическая теория : учебник / И.П. Николаева. - М. : КноРус, 1998</t>
  </si>
  <si>
    <t>Экономическая теория : учебник для вузов / под ред. А.И. Добрынина, Л.С. Тарасевича. - 3-е изд. доп. и испр. - СПб. : Питер, 2005</t>
  </si>
  <si>
    <t>Сажина М.А. Экономическая теория : учебник для вузов / М.А. Сажина, Г.Г. Чибриков. - М. : НОРМА: ИНФРА-М, 2001</t>
  </si>
  <si>
    <t>Борисов Е.Ф. Экономическая теория : учебник для вузов / Е.Ф. Борисов. - М. : Юрайт, 2002</t>
  </si>
  <si>
    <t>Культурология : учебник для вузов / Г.В. Драч [и др.]. - Москва [и др.] : Питер, 2014</t>
  </si>
  <si>
    <t>Финансы и кредит : учебн. пособие для спо / О.И. Лаврушин [и др.];  под ред. О.И. Лаврушина. - 4-е изд., стереотип. - Москва : КноРус, 2013</t>
  </si>
  <si>
    <t>Сафронов Н.А. Экономика организации (предприятия) : учебник для спо / Н.А. Сафронов. - 2-е изд., с изм. - Москва : Магистр: ИНФРА-М, 2014</t>
  </si>
  <si>
    <t>Непогода А.В. Делопроизводство организации : подготовка, оформление и ведение документации / А.В. Непогода, П.А. Семченко. - М. : ОМЕГА-Л, 2007. - 478 с.</t>
  </si>
  <si>
    <t>Андреева В.И. Делопроизводство: организация и ведение : учебно-практич. пособие / В.И. Андреева. - 2-е изд., перераб. и доп. - М. : КноРус, 2008.</t>
  </si>
  <si>
    <t>Пожникова Н.М. Практикум по предмету "Документы, корреспонденция и делопроизводство" / Н.М. Пожникова. - М. : Академия, 2008. - 190 с.</t>
  </si>
  <si>
    <t>Хабибулин А.Г. Правовое обеспечение профессиональной деятельности : учебник для спо / А.Г. Хабибулин, К.Р. Мурсалимов. - М. : ФОРУМ: ИНФРА-М, 2014</t>
  </si>
  <si>
    <t>Дмитриева В.Ф. Физика : учебник для спо / В.Ф. Дмитриева. - 15-е изд., стереотип. - М. : Академия, 2011</t>
  </si>
  <si>
    <t>Литература : учебник для нпо и спо /; под ред. Г.А. Обернихиной. - 12-е изд., стереотип. - М.: Академия, 2013</t>
  </si>
  <si>
    <t xml:space="preserve"> Литература : практикум: учебн. пособие для нпо и спо / под ред. Г.А. Обернихиной. - 3-е изд., стереотип. - М. : Академия, 2013</t>
  </si>
  <si>
    <t>Богаченко В.М. Бухгалтерский учет : учебник для спо по спец-тям экономики и управления / В.М. Богаченко, Н.А. Кириллова. - 18-е изд., перераб. и доп. - Ростов-на-Дону : Феникс, 2014</t>
  </si>
  <si>
    <t>Экономика предприятия : учебник для вузов / под ред. Е.Л. Кантора. - 2-е изд. - М. [и др.] : Питер, 2007</t>
  </si>
  <si>
    <t>Чуев И.Н. Экономика предприятия : учебник для вузов / И.Н. Чуев, Л.Н. Чуева. - 6-е изд., перераб. и доп. - М. : Дашков и К, 2009</t>
  </si>
  <si>
    <t>Экономика предприятия : учебное пособие / Т.А. Симунина [и др.]. - 3-е изд., перераб. и доп. - М. : КноРус, 2008</t>
  </si>
  <si>
    <t>Скляренко В.К. Экономика предприятия : учебник для вузов / В.К. Скляренко, В.М. Прудников. - М. : ИНФРА-М, 2009</t>
  </si>
  <si>
    <t>Толстик Н.В.  Статистика : учебн.пособие для спо / Н.В. Толстик, Н.М. Матегорина. - Ростов н/Д : Феникс, 2000</t>
  </si>
  <si>
    <t>Статистика : курс лекций для ссузов / ред.: Л.П. Харченко [и др.]. - М. : ИНФРА-М, 1998</t>
  </si>
  <si>
    <t>Харченко Н.М.  Статистика : учебник для вузов и ссузов / Н.М. Харченко. - 2-е изд., перераб. и доп. - М. : Дашков и К, 2009</t>
  </si>
  <si>
    <t>Статистика : учебн. пособие для вузов / под ред. М.Р. Ефимовой. - М. : ИНФРА-М, 2000</t>
  </si>
  <si>
    <t>Гусаров В.М. Статистика : учебн.пособие для вузов / В.М. Гусаров. - М. : ЮНИТИ-ДАНА, 2002.</t>
  </si>
  <si>
    <t>Октябрьский П.Я. Статистика : учебн. пособие для вузов / П.Я. Октябрьский. - 2-е, испр. и доп. - СПб. : Изд-во СПб. ун-та, 2001</t>
  </si>
  <si>
    <t>Скворцов О.В. Налоги и налогообложение : учебн. пособие для спо / О.В. Скворцов, Н.О. Скворцова. - М. : Академия, 2002</t>
  </si>
  <si>
    <t>Михалева Е.П. Менеджмент : учебн. пособие для спо / Е.П. Михалева. - 2-е изд., перераб. и доп. - Москва : Юрайт, 2016</t>
  </si>
  <si>
    <t>Халилова Л.А. English for students of economics = Учебник английского языка для студентов-экономистов : учебник / Л.А. Халилова. - 3-е изд., доп. и перераб. - М. : ФОРУМ, 2014</t>
  </si>
  <si>
    <t>Физическая культура студента: учебник для вузов/ под ред. В.И. Ильина. - М., 2003</t>
  </si>
  <si>
    <t>Важенин А.Г. Обществознание : учебн. пособие для спо / А.Г. Важенин. - 12-е изд., стереотип. - М. : Академия, 2013</t>
  </si>
  <si>
    <t>Брыкова Н.В. Основы бухгалтерского учета : учебн. пособие для нпо / Н.В. Брыкова. - 9-е изд., исправ. - М. : Академия, 2013</t>
  </si>
  <si>
    <t>Брыкова Н.В.  Основы бухгалтерского учета : учебное пособие / Н.В. Брыкова. - М. : Академия, 2003</t>
  </si>
  <si>
    <t>Омельченко В.П. Математика : учебн. пособие для спо / В.П. Омельченко, Э.В. Курбатова. - 8-е изд., стереотип. - Ростов-на-Дону : Феникс, 2013</t>
  </si>
  <si>
    <t>Березина Н.М. Современное делопроизводство / Н.М. Березина, Л.М. Лысенко, Е.П. Воронцова. - 3-е изд. - М. [и др.] : Питер, 2008. - 220 с.</t>
  </si>
  <si>
    <t>Басаков М.И. Современное делопроизводство (документационное обеспечение управления) : учебное пособие / М.И. Басаков. - 2-е изд., исправ. и доп. - Ростов н/Д : Феникс, 2008. - 474 с</t>
  </si>
  <si>
    <t>Мелихова Л.В. Правовое обеспечение профессиональной деятельности : учебное пособие / Л.В. Мелихова. - Ростов н/Д : Феникс, 2001</t>
  </si>
  <si>
    <t>Бархатова Е.Ю.  Правовое обеспечение профессиональной деятельности : учебник для ссузов / Е.Ю. Бархатова. - М. : Проспект, 2006</t>
  </si>
  <si>
    <t>Румынина В.В.  Правовое обеспечение профессиональной деятельности : учебник для спо / В.В. Румынина. - 5-е изд., стереотип. - М. : Академия, 2009</t>
  </si>
  <si>
    <t>Правовое обеспечение профессиональной деятельности : учебник для спо / под ред. Д.О. Тузова, В.С. Аракчеева. - М. : ФОРУМ: ИНФРА-М, 2006</t>
  </si>
  <si>
    <t>Кузнецова Т.В. Делопроизводство (документационное обеспечение управления): учеб. пособ. для вузов / Т.В. Кузнецова. - 5-е изд., исправ. и доп. - М. : Управление персоналом, 2007.</t>
  </si>
  <si>
    <t>Делопроизводство : учебник для вузов / под ред. Т.В. Кузнецовой. - М. : МЦФЭР, 2004. - 544 с</t>
  </si>
  <si>
    <t>Фокин С.В. Земельно-имущественные отношения : учебн. пособие для спо / С.В. Фокин, О.Н. Шпортько. - М. : Альфа-М: ИНФРА-М, 2014</t>
  </si>
  <si>
    <t>Драчева Е.Л.  Менеджмент : учебник для спо / Е.Л. Драчева, Л.И. Юликов. - 14-е изд., стереотип. - М. : Академия, 2013</t>
  </si>
  <si>
    <t>Основы права : учебник для спо / под ред. С.Я. Казанцева. - 5-е изд., стереотип. - М. : Академия, 2013</t>
  </si>
  <si>
    <t>Ястребов Г.С. Безопасность жизнедеятельности и медицина катастроф : учебн. пособие для спо / Г.С. Ястребов. - 9-е изд. - Ростов-на-Дону : Феникс, 2014</t>
  </si>
  <si>
    <t>Шелопаев Ф.М.  Финансы, денежное обращение и кредит : конспект лекций / Ф.М. Шелопаев. - М. : Юрайт, 2007</t>
  </si>
  <si>
    <t>Максимов Н.В. Информационные технологии в профессиональной деятельности : учебн. пособие для спо / Н.В. Максимов, Т.Л. Партыка, И.И. Попов. - Москва : ФОРУМ, 2010</t>
  </si>
  <si>
    <t>Кирсанова М.В. Современное делопроизводство : учебное пособие / М.В. Кирсанова. - 4-е изд. - М. : ИНФРА-М, 2004. - 312 с.</t>
  </si>
  <si>
    <t>Андропова И.Ю.Кадровое делопроизводство. Документация : учебное пособие / И.Ю. Андропова, Н.Л. Андропова, Н.В. Макарова. - 2-е изд., стереотип. - М. : Академия, 2009. - 64 с.</t>
  </si>
  <si>
    <t>Румынина Л.А. Документационное обеспечение управления : учебник для спо / Л.А. Румынина. - 3-е изд., испр. - М. : Академия, 2005. - 224.</t>
  </si>
  <si>
    <t>Румынина Л.А. Документационное обеспечение управления : учебник для спо / Л.А. Румынина. - 9-е изд., стереотип. - М. : Академия, 2011. - 224 с</t>
  </si>
  <si>
    <t xml:space="preserve">Басаков М.И.Делопроизводство (документационное обеспечение управления на основе ГОСТ Р 6.30-2003) : учебное пособие для спо / М.И. Басаков. - 7-е изд., перераб. и доп. - М. : Дашков и К, 2009. - 347 с. </t>
  </si>
  <si>
    <t>Басаков М.И. Делопроизводство (документационное обеспечение управления) : учебн. пособие для ссузов / М.И. Басаков, О.И. Замыцкова. - 10-е изд. - Ростов н/Д : Феникс, 2010. - 376 с</t>
  </si>
  <si>
    <t>Мамонтов С.Г. Биология : учебное пособие / С.Г. Мамонтов. - 4-е изд., дораб. - М. : Дрофа, 2001</t>
  </si>
  <si>
    <t>Каменский А.А. Биология. Общая биология : учебник / А.А. Каменский, Е.А. Криксунов, В.В. Пасечник. - 6-е изд., стереотип. - М. : Дрофа, 2010</t>
  </si>
  <si>
    <t>Биология. Общая биология. Профильный уровень: учебник для 10 кл./ под ред. В.Б. Захарова. - 3-е изд., исправ. - М. : Дрофа, 2007</t>
  </si>
  <si>
    <t>Биология. Общая биология. Профильный уровень: учебник для 11 кл. / под ред. В.Б. Захарова. - 4-е изд., стереотип. - М. : Дрофа, 2008.</t>
  </si>
  <si>
    <t>Захаров В.Б. Биология. Общие закономерности : учебник / В.Б. Захаров, С.Г. Мамонтов, В.И. Сивоглазов. - М. : Школа-Пресс, 1996</t>
  </si>
  <si>
    <t>Захаров В.Б. Общая биология. 10-11 класс : учебник / В.Б. Захаров, С.Г. Мамонтов, Н.И. Сонин. - 7-е изд., стереотип. - М. : Дрофа, 2004</t>
  </si>
  <si>
    <t>Мамонтов С.Г.  Общая биология : учебник / С.Г. Мамонтов, В.Б. Захаров. - 6-е изд., стереотип. - М. : Высшая школа, 2004</t>
  </si>
  <si>
    <t>Физика</t>
  </si>
  <si>
    <t>Дмитриева В.Ф. Физика : учебник для спо / В.Ф. Дмитриева. - 5-е изд., перераб. и доп. - М. : Академия, 2003</t>
  </si>
  <si>
    <t>Жданов Л.С. Учебник по физике : учебник для спо / Л.С. Жданов. - 2-е изд., стереотип. - М. : Наука, 1978</t>
  </si>
  <si>
    <t>Жданов Л.С. Физика : учебник для СПО / Л.С. Жданов, Г.Л. Жданов. - 4-е изд., испр. - М. : Наука, 1984</t>
  </si>
  <si>
    <t>Жданов Л.С.  Физика : учебник для СПО / Л.С. Жданов, Г.Л. Жданов. - 6-е стереотип. - М. : Наука, 2006</t>
  </si>
  <si>
    <t>Самойленко П.И.  Физика (для нетехнических специальностей) : учебник / П.И. Самойленко, А.В. Сергеев. - М. : Мастерство, 2002</t>
  </si>
  <si>
    <t>Касьянов В.А. Физика: учебник / В.А. Касьянов. - 6-е изд., стереотип. - М. : Дрофа, 2004</t>
  </si>
  <si>
    <t>Артемов В.В.  История для профессий и специальностей технического, естественно-научного, социально-экономического профилей. Часть 1 : учебник для нпо и спо / В.В. Артемов, Ю.Н. Лубченков. - 6-е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</si>
  <si>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2 : учебник для нпо и спо / В.В. Артемов, Ю.Н. Лубченков. - 6-е изд., стереотип. - М.: Академия, 2013</t>
  </si>
  <si>
    <t>Басова Н.В. Немецкий язык для колледжей : учебник для экономич. спец-тей спо / Н.В. Басова, Т.Г. Коноплева. - 20-е изд., стереотип. - М. : КноРус, 2014</t>
  </si>
  <si>
    <t>Обществознание : пособие / под ред. В.В. Барабанова. - СПб. : Союз, 2001</t>
  </si>
  <si>
    <t>Гаврилов М.В. Информатика и информационные технологии: учебник для вузов/ М.В. Гаврилов. - М.: Гардарики, 2007</t>
  </si>
  <si>
    <t>Количество экз., точек доступа</t>
  </si>
  <si>
    <t>Раздел 4. Обеспечение образовательного процесса иными библиотечно-информационными ресурсами и средствами обеспечения образовательного процесса</t>
  </si>
  <si>
    <t>Боревский, Л.Я. Курс математики: справочник. – М, 2000 (CD)</t>
  </si>
  <si>
    <t>Курс математики для школьников и абитуриентов: справочник. – М, 1999  (CD)</t>
  </si>
  <si>
    <t>Основы правовых знаний: учебные фильмы. – М. 1999г. – видеокурс (ВК)</t>
  </si>
  <si>
    <t>Правоведение./В.А. Алексеенко и др.- М.: Кнорус, 2008г. -  (CD)</t>
  </si>
  <si>
    <t>Основы права (ДО)</t>
  </si>
  <si>
    <t>Экономика: учебник / Ред. Л.Е. Басовский. – М., 2004 (CD)</t>
  </si>
  <si>
    <t>Лекции по экономике: курс лекций. – М., 2006 (CD)</t>
  </si>
  <si>
    <t>Основы экономики (лекции ДО)</t>
  </si>
  <si>
    <t>Основы информатики.- 2001 г. (CD)</t>
  </si>
  <si>
    <t>Основы компьютерной грамотности, вып 1. (CD)</t>
  </si>
  <si>
    <t>Школьный курс информатики.- 1999г. (CD)</t>
  </si>
  <si>
    <t>Энциклопедия персонального компьютера Кирилла и Мефодия. - 1996г. (CD)</t>
  </si>
  <si>
    <t>Компьютер с нуля:  видеокурс.- 1996г. (ВК)</t>
  </si>
  <si>
    <t>Персональный компьютер для начинающих: видеокурс. Часть 2.- 1997г. (ВК)</t>
  </si>
  <si>
    <t>Бондаренко В.Ф. Социология. Программа конкретного социологического
исследовния.- 2004 г. (CD)</t>
  </si>
  <si>
    <t xml:space="preserve">Политология. Под ред. Мельвиля А.Ю.- 2009 г. (CD) </t>
  </si>
  <si>
    <t>География</t>
  </si>
  <si>
    <t>Естествознание</t>
  </si>
  <si>
    <t>Психология общения</t>
  </si>
  <si>
    <t>Документационное обеспечение управления</t>
  </si>
  <si>
    <t>Статистика</t>
  </si>
  <si>
    <t>Экономика организации</t>
  </si>
  <si>
    <t>Правовое обеспечение профессиональной деятельности</t>
  </si>
  <si>
    <t>Конфликтология</t>
  </si>
  <si>
    <t>География в школе: Африка.- 2006 г. (CD)</t>
  </si>
  <si>
    <t>География в школе: Австралия, Окения, Арктика, Антарктида.- 2006 г. (CD)</t>
  </si>
  <si>
    <t>География Росии: хозяйство и регионы.- 2006 г. (CD)</t>
  </si>
  <si>
    <t>География Росии: хозяйство и регионы.- 2005 г. (CD)</t>
  </si>
  <si>
    <t>География в школе: Азия.- 2006 г. (CD)</t>
  </si>
  <si>
    <t>География в школе: Европа.- 2006 г. (CD)</t>
  </si>
  <si>
    <t>Михайлова Е. Говорите: Мастер-класс телефонного общения. Часть 1.- 1997 г. (ВК)</t>
  </si>
  <si>
    <t>Лобыничева А.В. Правоведение: учебник. – М. 2004г. -  CD</t>
  </si>
  <si>
    <t>Основы правовых знаний. Диск 1. 1999г. -  CD</t>
  </si>
  <si>
    <t>Основы правовых знаний. Диск 2.1999г. -  CD</t>
  </si>
  <si>
    <t>нет</t>
  </si>
  <si>
    <t>Статистика : учебник для спо / под ред. В.С. Мхитаряна. - 8-е изд., стереотип. - М. : Академия, 2008</t>
  </si>
  <si>
    <t>Тарновская Л.И.  Статистика : учебн. пособие для вузов / Л.И. Тарновская. - М. : Академия, 2008.</t>
  </si>
  <si>
    <t>Сиденко А.В.  Статистика : учебник / А.В. Сиденко, Г.Ю. Попов, В.М. Матвеева. - М. : Дело и Сервис, 2000</t>
  </si>
  <si>
    <t>Годин А.М.  Статистика : учебник для вузов / А.М. Годин. - 4-е изд., доп. и перераб. - М. : Дашков и К, 2006.</t>
  </si>
  <si>
    <t>Гордиенко Ю.Ф.  Менеджмент : учебник для спо / Ю.Ф. Гордиенко, Д.В. Обухов, М.Г. Зайналабидов. - М. : Московские учебники, 2006</t>
  </si>
  <si>
    <t>Веснин В.Р. Основы менеджмента с приложением схем : учебник / В.Р. Веснин. - 4-е изд., испр. и доп. - М. : ЭЛИТ, 2004</t>
  </si>
  <si>
    <t>Колмыкова Е.А.   Информатика : учебн. пособие для спо / Е.А. Колмыкова, И.А. Кумскова. - 12-е изд., стереотип. - М. : Академия, 2014</t>
  </si>
  <si>
    <t>Агабекян И.П. Английский язык : учебник для спо / И.П. Агабекян. - 24-е изд., стереотип. - Ростов-на-Дону : Феникс, 2014</t>
  </si>
  <si>
    <t>Полукаров В.Л. Основы менеджмента : учебн. пособие для вузов / В.Л. Полукаров. - 2-е изд., перераб. - М. : КноРус, 2008</t>
  </si>
  <si>
    <t>Мескон М.Х. Основы менеджмента : учебник / М.Х. Мескон, М. Альберт, Ф. Хедоури. - 3-е изд. - М. [и др.] : Вильямс, 2006</t>
  </si>
  <si>
    <t>Основы экономики : учебн. пособие для спо / под ред. Н.Н. Кожевникова. - 9-е изд., стереотип. - М. : Академия, 2014</t>
  </si>
  <si>
    <t>Михеева Е.В. Информационные технологии в профессиональной деятельности : учебн. пособие для спо / Е.В. Михеева. - 12-е изд., стереотип. - М. : Академия, 2013</t>
  </si>
  <si>
    <t>Сухов В.Д.  Основы менеджмента и маркетинга в земельно-имущественных отношениях : учебник для спо / В.Д. Сухов. - М. : Академия, 2013</t>
  </si>
  <si>
    <t>Пшенко А.В. Документационное обеспечение управления : учебник для спо / А.В. Пшенко, Л.А. Доронина. - 12-е изд., перераб. и доп. - М. : Академия, 2013</t>
  </si>
  <si>
    <t>Пшенко А.В.  Документационное обеспечение управления : практикум: учебн. пособие для спо / А.В. Пшенко, Л.А. Доронина. - 4-е изд., стереотип. - М. : Академия, 2013</t>
  </si>
  <si>
    <t>Киселев М.И. Геодезия : учебник для спо / М.И. Киселев, Д.Ш. Михелев. - 10-е изд., стереотип. - М. : Академия, 2013</t>
  </si>
  <si>
    <t>Золотницкая С.П.  Учебник французского языка : учебник для ссузов / С.П. Золотницкая. - 3-е изд., исправ. и доп. - М. : Высшая школа, 1985</t>
  </si>
  <si>
    <t>Дергунова М.Г.  Учебник французского языка : учебник для ссузов / М.Г. Дергунова, А.В. Перепелица, А.И. Шиловцева. - 5-е изд., исправ. и перераб. - М. : Высшая школа, 1988</t>
  </si>
  <si>
    <t>Шиловцева А.И.  Учебник французского языка : учебник для ссузов / А.И. Шиловцева, М.Г. Дергунова. - 3-е изд. - М. : Высшая школа, 1970</t>
  </si>
  <si>
    <t>Современная экономика: лекционный курс : учебное пособие / под ред. О.Ю. Мамедова. - 5-е изд. - Ростов н/Д : Феникс, 2003</t>
  </si>
  <si>
    <t>Экономика: учебник / под ред. Ю.Ф. Симионова. - Ростов н/Д: Феникс, 2007</t>
  </si>
  <si>
    <t>Носова С.С.  Основы экономики : учебник для спо / С.С. Носова. - 4-е изд., стереотип. - М. : КноРус, 2009</t>
  </si>
  <si>
    <t>Кашанина Т.В. Основы российского права : учебник для вузов / Т.В. Кашанина, А.В. Кашанин. - 2-е изд., измен. и доп. - М. : НОРМА: ИНФРА-М, 2000</t>
  </si>
  <si>
    <t>Киселев М.И. Геодезия : учебник для спо / М.И. Киселев, Д.Ш. Михелев. - 12-е изд., стереотип. - Москва : Академия, 2015</t>
  </si>
  <si>
    <t>Жилищный кодекс Российской Федерации : от 29 дек. 2004 №188-ФЗ. - М. : Эксмо, 2009</t>
  </si>
  <si>
    <t>Кодекс Российской Федерации об административных правонарушений. - М. : КноРус, 2010</t>
  </si>
  <si>
    <t>Налоговый кодекс Российской Федерации. - М. : ГроссМедиа, 2007</t>
  </si>
  <si>
    <t>Румянцева Е.Е.  Новая экономическая энциклопедия : энциклопедия / Е.Е. Румянцева. - 3-е изд. - М. : ИНФРА-М, 2008</t>
  </si>
  <si>
    <t>Англо-русский коммерческий словарь-справочник : более 20 000 слов / сост. И.Г. Анохина; отв. ред. М.П. Шиманский. - М. : Моби, 1992</t>
  </si>
  <si>
    <t>Сиполс О.В. Англо-русский словарь-справочник. Экономика / О.В. Сиполс. - М. : Русь, 1998</t>
  </si>
  <si>
    <t>Англо-русский экономический словарь. : около 70 000 терминов / под ред. А.В. Аникина. - 2-е изд., перераб. и доп. - М. : Русский язык, 1981</t>
  </si>
  <si>
    <t>Миляков Н.В.  Налоги и налогообложение : учебник для вузов / Н.В. Миляков. - 5-е изд., перераб. и доп. - М. : ИНФРА-М, 2006</t>
  </si>
  <si>
    <t>Перов А.В. Налоги и налогообложение : учебн. пособие для вузов / А.В. Перов, А.В. Толкушкин. - 5-е изд, перераб. и доп. - М. : Юрайт, 2005</t>
  </si>
  <si>
    <t>Перов А.В. Налоги и налогообложение : учеб.пособие для вузов / А.В. Перов, А.В. Толкушкин. - 7-е изд, перераб. и доп. - М. : Юрайт, 2007</t>
  </si>
  <si>
    <t>Перов А.В. Налоги и налогообложение : учебное пособие / А.В. Перов, А.В. Толкушкин. - М. : Юрайт, 2002.</t>
  </si>
  <si>
    <t>Александров И.М. Налоги и налогообложение : учебник для вузов / И.М. Александров. - М. : Дашков и К, 2003</t>
  </si>
  <si>
    <t>Александров И.М.  Налоги и налогообложение : учебник для вузов / И.М. Александров. - 10-е изд., перераб. и доп. - М. : Дашков и К, 2010</t>
  </si>
  <si>
    <t>Скрипниченко В. Налоги и налогообложение : учебное пособие для вузов / В. Скрипниченко. - М. [и др.] : Питер, 2008</t>
  </si>
  <si>
    <t>Мандрощенко О.В.  Налоги и налогообложение : учебн. пособие для вузов / О.В. Мандрощенко, М.Р. Пинская. - М. : Дашков и К, 2007</t>
  </si>
  <si>
    <t>Паскачев А.Б.  Налоги и налогообложение : учебн. пособие для вузов / А.Б. Паскачев. - М. : Высшее образование, 2008</t>
  </si>
  <si>
    <t>Пономарев А.И.  Налоги и налогообложение в Российской Федерации : учебное пособие / А.И. Пономарев. - Ростов н/Д : Феникс, 2001</t>
  </si>
  <si>
    <t>Брыкова Н.В. Налоги и налогообложение : практикум / Н.В. Брыкова. - М. : Академия, 2005.</t>
  </si>
  <si>
    <t>Захарьин В.Р.  Налоги и налогообложение : учеб. пособие для ссузов / В.Р. Захарьин. - М. : ФОРУМ: ИНФРА-М, 2008.</t>
  </si>
  <si>
    <t>Худолеев В.В. Налоги и налогообложение : учебник для спо / В.В. Худолеев. - 4-е изд., исправ. и доп. - М. : ФОРУМ, 2009</t>
  </si>
  <si>
    <t>Уровень, ступень образования,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 с учебным планом</t>
  </si>
  <si>
    <t>Наименование и краткая характеристика библиотечно-информационных ресурсов и средств обеспечения образовательного процесса, в  том числе электронных образовательных ресурсов (электронных изданий и информационных баз данных)</t>
  </si>
  <si>
    <t>Как сделать идеальную фигуру: справочник. - 2000г.  (CD)</t>
  </si>
  <si>
    <t>Физическая культура (лекции ДО)</t>
  </si>
  <si>
    <t>Основы философии (лекции ДО)</t>
  </si>
  <si>
    <t>Лекции по философии для компьютера и мобилы.(CD)</t>
  </si>
  <si>
    <t>Проблема человека в русской философии: справочник. 1998г.  (CD)</t>
  </si>
  <si>
    <t>Bundestag magazin. – М, 1998 (CD)</t>
  </si>
  <si>
    <t>Deutsch Gold: Курс немецкого языка. – М., 2003 (CD)</t>
  </si>
  <si>
    <t>Deutsch Platinum De Luxe. – М., 1998 (CD)</t>
  </si>
  <si>
    <t>English Gold: Курс английского языка + немецкий словарь. (CD) – М., 2001</t>
  </si>
  <si>
    <t>Learn to speak english, учимся говорить по-английски . 1995г.  (CD)</t>
  </si>
  <si>
    <t>Microsoft Encarta, encyclopedia. – М., 1996г. (CD)</t>
  </si>
  <si>
    <t>Test Of English as Foreign Language (TOEFL)  (CD)</t>
  </si>
  <si>
    <t>Von Aachen bis Zwickau. – М., 1999 (CD)</t>
  </si>
  <si>
    <t>Немецкий язык за 2 недели. – М., 2006г.  (CD)</t>
  </si>
  <si>
    <t>Немецкий язык: лингафонный курс. – М., 2001 (CD)</t>
  </si>
  <si>
    <t>Немецкий: полный курс. – М., 2003 (CD)</t>
  </si>
  <si>
    <t>ПРОФЕССОР ХИГГИНС, Английский без акцента! М., 1997г.  (CD)</t>
  </si>
  <si>
    <t>Скоростное изучение немецкого языка: Экспресс-метод Илоны Давыдовой. – М., 2003 (CD)</t>
  </si>
  <si>
    <t>Словари POLYGLOSSUM Deutsch-Russisch-Deutsch (около 800000 терминов). – М., 1996 (CD)</t>
  </si>
  <si>
    <t>Учите немецкий. – М., 1999 (CD)</t>
  </si>
  <si>
    <t>Alles gute! Часть 1 (немецкий язык). - М., 1990г. (ВК)</t>
  </si>
  <si>
    <t>Alles gute!  Часть 2 (немецкий язык). – М., 1990г (ВК)</t>
  </si>
  <si>
    <t>Die weiBen Nachte in St' Peterburg (немецкий язык). - М., 1999г. (ВК)</t>
  </si>
  <si>
    <t>Eine Entdeckung von Moskau (немецкий язык). – М., 1999 (ВК)</t>
  </si>
  <si>
    <t>English through the BEATLES. Ч. 1 (английский язык). – М., 1996г. (ВК)</t>
  </si>
  <si>
    <t>English through the BEATLES. Ч. 2 (английский язык). – М., 1996г. (ВК)</t>
  </si>
  <si>
    <t>Ghost (английский язык). – М., 2000 (ВК)</t>
  </si>
  <si>
    <t>Hagen. Ein Stadtportrat (немецкий язык). – М., 1998г.  (ВК)</t>
  </si>
  <si>
    <t xml:space="preserve">Hello, English! (английский язык). – М., 1998г. (ВК) </t>
  </si>
  <si>
    <t>Muzzy (английский язык). – М., 1996  (ВК)</t>
  </si>
  <si>
    <t>New York (немецкий язык). – М., 1996г. (ВК)</t>
  </si>
  <si>
    <t xml:space="preserve">Paris (немецкий язык). – М., 1995 (ВК) </t>
  </si>
  <si>
    <t xml:space="preserve">Postcards from London: Открытки из Лондона (английский язык). – М., 1999 (ВК) </t>
  </si>
  <si>
    <t>Игровые сюжеты для начального обучения: Школьная видеоэнциклопедия (французский язык). – М., 1998 (ВК)</t>
  </si>
  <si>
    <t>Хаген (немецкий язык). – М., 1999 (ВК)</t>
  </si>
  <si>
    <t>Основы информатики. 2001г. CD</t>
  </si>
  <si>
    <t>Основы компьютерной грамотности, вып 1. CD</t>
  </si>
  <si>
    <t>Школьный курс информатики.1999г. CD</t>
  </si>
  <si>
    <t>Энциклопедия персонального компьютера Кирилла и Мефодия. 1996г. CD</t>
  </si>
  <si>
    <t>Компьютер с нуля:  видеокурс. 1996г. (ВК)</t>
  </si>
  <si>
    <t>Персональный компьютер для начинающих: видеокурс. Часть 2. 1997г. (ВК)</t>
  </si>
  <si>
    <t>Матвиишин В.Г. Бизнес-курс французского языка : учебн. пособие / В.Г. Матвиишин, В.П. Ховхун ;  под ред. В.Г. Матвиишина. - Киев : Логос, 2007</t>
  </si>
  <si>
    <t>Short Stories to Read and Discuss : книга для чтения на англ.языке: учебн. пособие для вузов / под ред. Н.А. Самуэльяна ;  сост. Э.Л. Хавина. - 6-е изд. - М. : Менеджер, 1999</t>
  </si>
  <si>
    <t>Киселев М.И. Геодезия : учебник для спо / М.И. Киселев, Д.Ш. Михелев. - 7-е изд., стереотип. - Москва : Академия, 2010</t>
  </si>
  <si>
    <t>Общий гуманитарный и социально-экономический цикл</t>
  </si>
  <si>
    <t>Математический и общий естественнонаучный цикл</t>
  </si>
  <si>
    <t>Русский язык</t>
  </si>
  <si>
    <t>Литература</t>
  </si>
  <si>
    <t>Иностранный язык</t>
  </si>
  <si>
    <t>Обществознание (включая экономику и право)</t>
  </si>
  <si>
    <t>ОБЖ</t>
  </si>
  <si>
    <t>Математика</t>
  </si>
  <si>
    <t>Информатика и ИКТ</t>
  </si>
  <si>
    <t>Основы философии</t>
  </si>
  <si>
    <t>Основы социологии и политологии</t>
  </si>
  <si>
    <t>Богомолов Н.В. Математика : учебник / Н.В. Богомолов, П.И. Самойленко. - М. : Дрофа, 2005</t>
  </si>
  <si>
    <t>Пехлецкий И.Д. Математика : учебник / И.Д. Пехлецкий. - 2-е изд., стереотип. - М. : Академия, 2002.</t>
  </si>
  <si>
    <t>Могилев А.В. Информатика : учебн. пособие для вузов / А.В. Могилев, Н.И. Пак, Е.К. Хеннер. - 3-е изд., перераб. и доп. - М. : Академия, 2004</t>
  </si>
  <si>
    <t>Веретенникова Е.Г. Информатика : учебн.пособие для вузов / Е.Г. Веретенникова, С.М. Патрушина, Н.Г. Савельева. - Ростов н/Д : МарТ, 2002</t>
  </si>
  <si>
    <t>Степанов А.Н. Информатика : учеб.пособие для вузов / А.Н. Степанов. - 5-е изд. - М. [и др.] : Питер, 2007</t>
  </si>
  <si>
    <t>Информатика. Базовый курс. : учебник для вузов / под ред. С.В. Симоновича. - СПб. : Питер, 2000.</t>
  </si>
  <si>
    <t>Раздел 3. Обеспечение дополнительной литературой</t>
  </si>
  <si>
    <t xml:space="preserve">Наименование </t>
  </si>
  <si>
    <t>Количество названий</t>
  </si>
  <si>
    <t>Количество экз</t>
  </si>
  <si>
    <t xml:space="preserve">Автор, название, место издания, издательство, год издания </t>
  </si>
  <si>
    <t>Число обучающихся</t>
  </si>
  <si>
    <t>Коэффициент</t>
  </si>
  <si>
    <t>Официальные издания: сборники законодательных актов, нормативных правовых актов и кодексов Российской Федерации (отдельно изданные, продолжающиеся и периодические)</t>
  </si>
  <si>
    <t>Периодические издания:</t>
  </si>
  <si>
    <t>массовые центральные и местные общественно-политические издания</t>
  </si>
  <si>
    <t>отраслевые периодические издания по каждому профилю подготовки кадров</t>
  </si>
  <si>
    <t>Справочно-библиографическая литература:</t>
  </si>
  <si>
    <t>Раздел 2. Обеспечение образовательного процесса учебной и учебно-методической литературой</t>
  </si>
  <si>
    <t>Количество 
наимен.</t>
  </si>
  <si>
    <t>Количество учебников за 5 лет</t>
  </si>
  <si>
    <t xml:space="preserve">Спиркин А.Г.  Философия: учебник для вузов / А.Г. Спиркин. - М.: Гардарики, 2002. </t>
  </si>
  <si>
    <t>Толковый словарь бухгалтера и аудитора. 2003  - CD</t>
  </si>
  <si>
    <t>Нечитайло А.И. Теория бухгалтерского учета. 2004  - CD</t>
  </si>
  <si>
    <t>Скрипниченко В.А. Налоги и налогообложение. 2008  - CD</t>
  </si>
  <si>
    <t>Бухгалтерская отчетность 2005 г.  - CD</t>
  </si>
  <si>
    <t xml:space="preserve"> Миляков Н.В. Налоги и налогообложение. 2006  - CD</t>
  </si>
  <si>
    <t>Миляков Н.В. Финансы. 2006  - CD</t>
  </si>
  <si>
    <t>Финансы / А.И. Архипов и др. 2009  - CD</t>
  </si>
  <si>
    <t>Викторов В.В. Культурология : учебник для вузов / В.В. Викторов. - Москва : Вузовский учебник: ИНФРА-М, 2014</t>
  </si>
  <si>
    <t>Грушевицкая Т.Г. Культурология : учебн. пособие для вузов / Т.Г. Грушевицкая, А.П. Садохин. - Москва : Альфа-М: ИНФРА-М, 2015</t>
  </si>
  <si>
    <t>Доброхотов А.Л. Культурология : учебн. пособие для вузов / А.Л. Доброхотов, А.Т. Калинкин. - Москва : ФОРУМ: ИНФРА-М, 2015.</t>
  </si>
  <si>
    <t>Данильян О.Г. Культурология : учебник для вузов / О.Г. Данильян, В.М. Тараненко. - 2-е изд. - Москва : ИНФРА-М, 2014.</t>
  </si>
  <si>
    <t>Попова Т.В. Культурология : учебн. пособие для вузов (бакалавриат) / Т.В. Попова. - Москва : ФОРУМ: ИНФРА-М, 2015.</t>
  </si>
  <si>
    <t>Малюга Ю.Я. Культурология : учебн. пособие для вузов / Ю.Я. Малюга. - 2-е изд. - Москва : ИНФРА-М, 2015.</t>
  </si>
  <si>
    <t>Культурология : учебник для бакалавров и специалистов / Г.В. Драч [и др.]. - Санкт-Петербург [и др.] : Питер, 2013.</t>
  </si>
  <si>
    <t>Антонова Е.С. Русский язык и культура речи : учебник для спо / Е.С. Антонова, Т.М. Воителева. - 12-е изд., стереотип. - Москва : Академия, 2013</t>
  </si>
  <si>
    <t>Антонова Е.С. Русский язык и культура речи : учебник для спо / Е.С. Антонова, Т.М. Воителева. - 13-е изд., стереотип. - Москва : Академия, 2014</t>
  </si>
  <si>
    <t>Цветкова М.С. Информатика и ИКТ : учебник для студ. нпо и спо / М.С. Цветкова, Л.С. Великовича. - 3-е изд., стереотип. - Москва : Академия, 2012</t>
  </si>
  <si>
    <t>Астафьева Н.Е. Информатика и ИКТ. Практикум : для профессий и спец-тей технического и социально-экономического профилей: учебн. пособие для нпо и спо / Н.Е. Астафьева, С.А. Гаврилова, М.С. Цветкова. - 4-е изд., стереотип. - Москва : Академия, 2014</t>
  </si>
  <si>
    <t>Важенин А.Г.  Практикум по обществознанию : учебн. пособие для спо / А.Г. Важенин. - 10-е изд., стереотип. - Москва : Академия, 2014</t>
  </si>
  <si>
    <t>Антонова Е.С. Русский язык : учебник для нпо и спо / Е.С. Антонова, Т.М. Воителева. - 6-е изд., стереотип. - Москва : Академия, 2014</t>
  </si>
  <si>
    <t>Власенков А.И. Русский язык. Грамматика. Текст.Стили речи. : учебник / А.И. Власенков, Л.М. Рыбченкова. - 13-е изд. - М. : Просвещение, 2007</t>
  </si>
  <si>
    <t>Греков В.Ф.  Пособие для занятий по русскому языку в старших классах / В.Ф. Греков, С.Е. Крючков, Л.А. Чешко. - 47 изд. - М. : Просвещение, 2007</t>
  </si>
  <si>
    <t>Радугин А.А. Философия : курс лекций / А.А. Радугин. - 2-е изд., перераб. и доп. - М. : Центр, 2001</t>
  </si>
  <si>
    <t>Философия : учебник / под ред.  В.Н. Лавриненко, В.П. Ратникова. - М. : ЮНИТИ, 2000</t>
  </si>
  <si>
    <t>Алексеев П.В. Философия : учебник / П.В. Алексеев. - 2-е изд., перераб. и доп. - М. : Проспект, 1998</t>
  </si>
  <si>
    <t>Канке В.А. Основы философии : учебник / В.А. Канке. - М. : Логос, 2000</t>
  </si>
  <si>
    <t>Образцы документов: сборник документов. – М., 2003 (СD)</t>
  </si>
  <si>
    <t>Лекции по делопроизводству. – М., 2008 CD</t>
  </si>
  <si>
    <t xml:space="preserve">Правовое обеспечение профессиональной деятельности (ДО) </t>
  </si>
  <si>
    <t>Компьютерная правовая библиотека ЗАКОН” ЛИГА: консультант: справочник. 1998г. -CD</t>
  </si>
  <si>
    <t>Ваш адвокат: сборник норм. актов. Вып. №5.2002г. - CD</t>
  </si>
  <si>
    <t>Ваш адвокат: сборник норм. актов. Вып. №6. 2003г. -CD</t>
  </si>
  <si>
    <t>Виртуальная юридическая консультация: справочник. Выпуск №3: на 2 CD. 2003г. - CD</t>
  </si>
  <si>
    <t>КонсультантПлюс: Высшая школа: сборник норм. актов. Выпуск 2 (осень 2004). 2004г. - CD</t>
  </si>
  <si>
    <t>КонсультантПлюс: Высшая школа: сборник норм. актов. Выпуск 5 (весна 2006). 2006 г. - CD</t>
  </si>
  <si>
    <t>Международные правовые акты: справочник. 2004г. - CD</t>
  </si>
  <si>
    <t>Правовая библиотека "КОДЕКС" для студен-тов и преподавателей, февр. 2004.  2004 г. -  CD</t>
  </si>
  <si>
    <t>Правовая библиотека "КОДЕКС" для студен-тов и преподавателей. Выпуск 2. 2003г. - CD</t>
  </si>
  <si>
    <t>Сборник регионального законодательства. 2001г. - CD</t>
  </si>
  <si>
    <t>Собрание законодательства РФ, бюллетень нормативных актов федеральных органов ис-полнительной власти 1994-1997. - CD</t>
  </si>
  <si>
    <t>Справочная правовая система Германии Bundesrecht "Juris": диск 1. 1999г. - CD</t>
  </si>
  <si>
    <t>Справочная правовая система Германии Bundesrecht "Juris": диск 2. 1999г. - CD</t>
  </si>
  <si>
    <t>Судебная и арбитражная практика: сборник норм. актов. Выпуск 3. 1999г. - CD</t>
  </si>
  <si>
    <t>Энциклопедия российского права, июль 2001. Выпуск №7(65). 2001г. - CD</t>
  </si>
  <si>
    <t>Энциклопедия российского права: выпуск № 6 (88). 2003г. - CD</t>
  </si>
  <si>
    <t>Энциклопедия российского права: московское законодательство, июнь 2003. Выпуск № 6 (40). 2003г. - CD</t>
  </si>
  <si>
    <t>Энциклопедия российского права: февраль 1997г. - CD</t>
  </si>
  <si>
    <t>Юридический справочник для всех. - 1998. - №1(3). 1998г. - CD</t>
  </si>
  <si>
    <t>Энциклопедия российского законодательства. Осень 2001 года. 2001г. - CD</t>
  </si>
  <si>
    <t>Басова Н.В. Немецкий язык для колледжей : учебник для спо / Н.В. Басова, Т.Г. Коноплева. - 11-е изд. - Ростов н/Д : Феникс, 2007</t>
  </si>
  <si>
    <t>Введение в культурологию : учеб. пособие для вузов / под ред. Е.В. Попова. - 2-е изд., перераб. и доп. - М. : ВЛАДОС, 1995</t>
  </si>
  <si>
    <t>История России XX век. 1997 г. (CD)</t>
  </si>
  <si>
    <t>Энциклопедия истории России (862-1917). (CD)</t>
  </si>
  <si>
    <t>Россия XX век. Взгляд на власть. 1999 г. (ВК)</t>
  </si>
  <si>
    <t>История мира: энциклопедия. (CD)</t>
  </si>
  <si>
    <t>Репетитор по истории Кирилла и Мефодия. (CD)</t>
  </si>
  <si>
    <t>Буганов В.И. История России : конец XVII-XIX век: учебник / В.И. Буганов, П.Н. Зырянов; под ред. А.Н. Сахарова. - 8-е изд., перераб. и доп. - М.: Просвещение, 2002</t>
  </si>
  <si>
    <t>Сахаров А.Н. История России с древнейших времен до конца ХVII века: учебник / А.Н. Сахаров, В.И. Буганов;  под ред. А.Н. Сахарова. - 6-е изд. - М.: Просвещение, 2000</t>
  </si>
  <si>
    <t>Алгебра и начала анализа. 10-11 класс / Ш.А. Алимов [и др.]. - 15-е изд. - М. : Просвещение, 2007</t>
  </si>
  <si>
    <t>Алгебра и начала анализа : учебник / под ред. А.Н. Колмогорова. - 14-е изд. - М. : Просвещение, 2004</t>
  </si>
  <si>
    <t>Русская литература ХХ века.  Ч.1: учебник / под ред. В.П. Журавлева. - 12-е изд. - М. : Просвещение, 2007</t>
  </si>
  <si>
    <t>Буганов В.И. История России: конец XVII-XIX век: учебник/ В.И. Буганов, П.Н. Зырянов;  под ред. А.Н. Сахарова. - 8-е изд., перераб. и доп. - М.: Просвещение, 2002</t>
  </si>
  <si>
    <t>Горбачев В.Г. Основы философии: курс лекций/ В.Г. Горбачев. - Брянск: Курсив, 2000</t>
  </si>
  <si>
    <t>Культурология : учебное пособие / под ред. Г.В. Драча. - 3-е изд. - Ростов н/Д : Феникс, 2002</t>
  </si>
  <si>
    <t>Физическая культура: учеб.пособие/ Н.В. Решетников [и др.]. - 5-е изд., исправл. и доп. - М. : Академия, 2006</t>
  </si>
  <si>
    <t>Демидов Н.М. Основы социологии и политологии: учебн. пособие для спо/ Н.М. Демидов. - 7-е изд., стереотип. - М. : Академия, 2008</t>
  </si>
  <si>
    <t>Кирамова К.И. Культурология в вопросах и ответах : учебн. пособие / К.И. Кирамова. - М. : Проспект, 2004</t>
  </si>
  <si>
    <t>Русская литература ХХ века. Ч.2: учебник / под ред. В.В. Агеносова. - 6-е изд.,стереотип. - М. : Дрофа, 2001</t>
  </si>
  <si>
    <t>Русская литература ХХ века. Ч.1 : хрестоматия / сост.: А.В. Баранников [и др.]. - М. : Просвещение, 1993</t>
  </si>
  <si>
    <t>Русская литература ХХ века. Ч.2 : хрестоматия / сост.: А.В. Баранников [и др.]. - М. : Просвещение, 1993</t>
  </si>
  <si>
    <t>Русская литература: хрестоматия историко-лит. материалов / сост. Е.И. Каплан, М.Т. Пинаев. - М. : Просвещение, 1993</t>
  </si>
  <si>
    <t>Качурин М.Г.  Русская литература: учебник / М.Г. Качурин. - 2-е изд. - М. : Просвещение, 1998</t>
  </si>
  <si>
    <r>
      <t xml:space="preserve">профиль получаемого профессионального образования: </t>
    </r>
    <r>
      <rPr>
        <b/>
        <sz val="14"/>
        <rFont val="Times New Roman"/>
        <family val="1"/>
      </rPr>
      <t>технический</t>
    </r>
  </si>
  <si>
    <r>
      <t xml:space="preserve">форма обучения </t>
    </r>
    <r>
      <rPr>
        <u val="single"/>
        <sz val="14"/>
        <rFont val="Times New Roman"/>
        <family val="1"/>
      </rPr>
      <t>очная</t>
    </r>
  </si>
  <si>
    <t>на 01.01.2016</t>
  </si>
  <si>
    <t>511-зс,511-вб</t>
  </si>
  <si>
    <t>313-зс</t>
  </si>
  <si>
    <t>Крысько В.Г. Социальная психология : курс лекций: для вузов / В.Г. Крысько. - 3-е изд. - М. : ОМЕГА-Л, 2006.</t>
  </si>
  <si>
    <t xml:space="preserve">Крысько В.Г. Социальная психология / В.Г. Крысько. - 2-е изд. - М. [и др.] : Питер, 2006. </t>
  </si>
  <si>
    <t>Основы менеджмента и маркетинга</t>
  </si>
  <si>
    <t>Бухгалтерский учет и налогообложение</t>
  </si>
  <si>
    <t>Экономический анализ</t>
  </si>
  <si>
    <t>Управление качеством</t>
  </si>
  <si>
    <t>Управление территориями и недвижимым имуществом</t>
  </si>
  <si>
    <t>Кадастры и кадастровая оценка земель</t>
  </si>
  <si>
    <t>Геодезия с основами картографии и картографического черчения</t>
  </si>
  <si>
    <t>Оценка недвижимого имущества</t>
  </si>
  <si>
    <t>Титова Н.Е.  Маркетинг : учебн. пособие для вузов / Ю.П. Кожаев. - М. : ВЛАДОС, 2003</t>
  </si>
  <si>
    <t>Дурович А.П. Основы маркетинга : учебн. пособие для вузов / А.П. Дурович. - 2-е изд., стереотип. - М. : Новое знание, 2006</t>
  </si>
  <si>
    <t>Котлер Ф. Основы маркетинга / Ф. Котлер. - М.: Росинтер, 1996</t>
  </si>
  <si>
    <t>Цахаев Р.К. Основы маркетинга : учебник для вузов / Р.К. Цахаев, Т.В. Муртузалиева. - 2-е изд., стереотип. - М. : Экзамен, 2007.</t>
  </si>
  <si>
    <t>Экономический анализ : ситуации, тесты, примеры, задачи: учебн. пособие для вузов /под ред. М.И. Баканова, А.Д. Шеремета. - М. : Финансы и статистика, 1999</t>
  </si>
  <si>
    <t>Экономический анализ : учебник для вузов / под ред. Л.Т. Гиляровской. - М. : ЮНИТИ-ДАНА, 2001</t>
  </si>
  <si>
    <t>Савицкая Г.В.  Экономический анализ : учебник для вузов / Г.В. Савицкая. - 8-е изд., перераб. - М. : Новое знание, 2003.</t>
  </si>
  <si>
    <t>Савицкая Г.В. Экономический анализ : учебник для вузов / Г.В. Савицкая. - 12-е изд., иправ. и доп. - М. : Новое знание, 2006</t>
  </si>
  <si>
    <t>Экономическая теория: учебник для вузов/ под ред. В.Д. Камаева. - 7-е изд., перераб. и доп. - М.: ВЛАДОС, 2001</t>
  </si>
  <si>
    <t>Экономическая теория: учебник для студентов вузов/ под ред. А.Г. Грязновой, Т.В. Чечелевой. - М: Экзамен,2004</t>
  </si>
  <si>
    <t>Салин В.Н. Статистика: учеб.пособ. для ссузов/ В.Н. Салин, Э.Ю. Чурилова, Е.П. Шпаковская. - М.: КноРус, 2007</t>
  </si>
  <si>
    <t>Кирсанова М.В.Современное делопроизводство: учеб. пособ./ М.В. Кирсанова. - 3-е изд. - М. : ИНФРА-М, 2003.</t>
  </si>
  <si>
    <t>Акинин П.В. Налоги и налогообложение: учеб. пособ. для вузов/ П.В. Акинин, Е.Ю. Жидкова. - М.: Эксмо, 2008</t>
  </si>
  <si>
    <t>Финансы, денежное обращение и кредит : учебник для вузов /  под ред. М.В. Романовского, О.В. Врублевской. - М. : Юрайт, 2006</t>
  </si>
  <si>
    <t>Финансы.Денежное обращение.Кредит: учебник для вузов/ под ред. Л.А. Дробозиной. - М. : ЮНИТИ-ДАНА, 2000</t>
  </si>
  <si>
    <t>Басовский Л.Е. Управление качеством: учебник для вузов/ Л.Е. Басовский, В.Б. Протасьев. - М.: ИНФРА-М, 2000</t>
  </si>
  <si>
    <t>Рогожин М.Ю. Делопроизводство : курс лекций / М.Ю. Рогожин. - М. : Проспект, 2008</t>
  </si>
  <si>
    <t>Требования ФГОС</t>
  </si>
  <si>
    <t>Доля изданий, изданных за последние 5 лет, от общего количества экземпляров</t>
  </si>
  <si>
    <t>История : учебн. пособие для ссузов / ред.: П.С. Самыгин [и др.]. - 6-е изд. - Ростов н/Д : Феникс, 2006</t>
  </si>
  <si>
    <t>Артемов В.В. История отечества с древнейших времен до наших дней : учебник для спо / В.В. Артемов, Ю.Н. Лубченков. - 6-е изд., доп. - М. : Академия, 2003</t>
  </si>
  <si>
    <t>Дмитренко В.П. История отечества ХХ век :учеб. пособие / В.П. Дмитренко, В.Л. Есаков, В.А. Шестаков. - 2-е изд. - М. : Дрофа, 1998</t>
  </si>
  <si>
    <t>История Отечества. ХХ-начало ХХI века : учебник / Н.В. Загладин [и др.]. - 3-е изд. - М. : Русское слово, 2005</t>
  </si>
  <si>
    <t>Загладин Н.В. История России и мира в XX-начале ХХI века: учебник / Н.В. Загладин, Н.А. Симония. - 6-е изд., исправ. - М. : Русское слово, 2007</t>
  </si>
  <si>
    <t>Буганов В.И. История России : конец XVII-XIX век: учебник / В.И. Буганов, П.Н. Зырянов, А.Н. Сахаров ;  под ред. А.Н. Сахарова. - 12-е изд., перераб. и доп. - М. : Просвещение, 2006</t>
  </si>
  <si>
    <t>Башмаков М.И. Математика : учебник для нпо и спо / М.И. Башмаков. - 9-е изд., стереотип. - Москва : Академия, 2014</t>
  </si>
  <si>
    <t>Киселев М.И. Геодезия : учебник для спо / М.И. Киселев, Д.Ш. Михелев. - 11-е изд., стереотип. - Москва : Академия, 2014</t>
  </si>
  <si>
    <t>История государства и права : словарь-справочник / под ред. М.И. Сизикова. - М. : Юридическая литература, 1997</t>
  </si>
  <si>
    <t>Пивовар А.Г.  Англо-русский юридический словарь: право и экономика / А.Г. Пивовар, В.И. Осипов. - М. : Экзамен, 2002.</t>
  </si>
  <si>
    <t>Толковый словарь Владимира Даля. М. 1997г. -  CD</t>
  </si>
  <si>
    <t>Сдаем Единый экзамен – 2002г. -  CD</t>
  </si>
  <si>
    <t>БРОКГАУЗЪ И ЕФРОНЪ - энциклопедический словарь в 86 томах с иллюстра-циями. - М. 2003г. -  CD</t>
  </si>
  <si>
    <t>Русский язык без шпаргалок: репетитор. - 1999г. – видеокурс (ВК)</t>
  </si>
  <si>
    <t>Бучило Н.Ф., А.Н.Чумаков. Философия: учебник. - М.: КноРУС, 2009 г. (CD)</t>
  </si>
  <si>
    <t>специальность</t>
  </si>
  <si>
    <t xml:space="preserve">количество студентов </t>
  </si>
  <si>
    <t>курс</t>
  </si>
  <si>
    <t>Год 
издания</t>
  </si>
  <si>
    <t>Раздел 1. Наличие учебной и учебно-методической литературы</t>
  </si>
  <si>
    <t>№ п/п</t>
  </si>
  <si>
    <t>Безопасность жизнедеятельности</t>
  </si>
  <si>
    <t>Профессиональный цикл</t>
  </si>
  <si>
    <t>Иностранный зык</t>
  </si>
  <si>
    <t>История</t>
  </si>
  <si>
    <t>Физическая культура</t>
  </si>
  <si>
    <t>Всего по специальности</t>
  </si>
  <si>
    <t>Уровень,ступень образования, вид образовательной программы (основная/дополнительная), направление подготовки, специальность, профессия</t>
  </si>
  <si>
    <t>Объем фонда учебной и учебно-методической литературы</t>
  </si>
  <si>
    <t>количество 
наименований</t>
  </si>
  <si>
    <t>количество 
экземпляров</t>
  </si>
  <si>
    <t>Количество экземпляров литературы на одного обучающегося</t>
  </si>
  <si>
    <t>Наименование дисциплин, входящих в заявленную образовательную программу</t>
  </si>
  <si>
    <t>Число обучающихся, воспитанников, одновременно изучающих предмет, дисциплину (модуль)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</si>
  <si>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</si>
  <si>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 экз.</t>
  </si>
  <si>
    <t>Математический и естественнонаучный цикл</t>
  </si>
  <si>
    <t>Информатика</t>
  </si>
  <si>
    <t>История России : учебник для вузов / Орлов А.С. [и др.]. - М. : Проспект, 2008</t>
  </si>
  <si>
    <t>Аргументы и факты: газета. - 2010, 2011</t>
  </si>
  <si>
    <t>Комсомольская правда: газета. - 2010, 2014,2015</t>
  </si>
  <si>
    <t>Рабочий путь: газета. - 2010, 2011,2015</t>
  </si>
  <si>
    <t>Российская газета: газета. - 2010, 2011, 2012, 2013, 2014, 2015</t>
  </si>
  <si>
    <t>Смоленская газета: газета. - 2010, 2011, 2012, 2013,2014,2015</t>
  </si>
  <si>
    <t>Смоленские новости: газета. - 2010, 2011</t>
  </si>
  <si>
    <t>Недвижимость: экономика и управление (2014/1?)</t>
  </si>
  <si>
    <t>Земельные отношения: регулирование, практика, региональные аспекты (2014/12)</t>
  </si>
  <si>
    <t>Землеустройствро, кадастр и мониторинг земель (2013/12,2014/12,2015/2)</t>
  </si>
  <si>
    <t>Хозяйство и право (2010/12,2011/12,2012/12,2013/12,2014/6)</t>
  </si>
  <si>
    <t>Абрамова М.А. Экономическая теория : учебн.пособие для вузов / М.А. Абрамова, Л.С. Александрова. - М. : Юриспруденция, 2001</t>
  </si>
  <si>
    <t>Океанова Э.К. Экономическая теория : учебник для вузов / Э.К. Океанова. - М. : Дашков и К, 2003</t>
  </si>
  <si>
    <t>Тальнишних Т.Г.  Основы экономической теории : учебн. пособие для спо / Т.Г. Тальнишних. - 4-е изд., стереотип. - М. : Академия, 2008</t>
  </si>
  <si>
    <t>Основы экономической теории : учебн. пособие для вузов / В.Л. Клюня [и др.]. - Минск : Экоперспектива, 1997</t>
  </si>
  <si>
    <t>Экономика предприятия : учебник для вузов / В.Я. Горфинкель [и др.];  под ред. В.Я. Горфинкеля, В.А. Швандара. - 4-е изд., перераб. и доп. - М. : ЮНИТИ-ДАНА, 2007</t>
  </si>
  <si>
    <t>Экономика предприятия : учебник для вузов / ред.: В.Я. Горфинкель, В.А. Швандар. - 2-е изд., перераб. и доп. - М. : Банки и биржи: ЮНИТИ, 1998</t>
  </si>
  <si>
    <t>Волков О.И. Экономика предприятия : курс лекций: для вузов / О.И. Волков, В.К. Скляренко. - М. : ИНФРА-М, 2011</t>
  </si>
  <si>
    <t>Мяснянкина О.В. Экономика предприятия : учебн. пособие для вузов / О.В. Мяснянкина, Б.Г. Преображенский. - М. : КноРус, 2009</t>
  </si>
  <si>
    <t>Климович В.П. Финансы, денежное обращение и кредит : учебник / В.П. Климович. - 2-е изд., доп. - М. : ФОРУМ: ИНФРА-М, 2005</t>
  </si>
  <si>
    <t>Финансы, денежное обращение и кредит : учебник / В.К. Сенчагов [и др.]. - 2-е изд., перераб. и доп. - М. : Проспект, 2005</t>
  </si>
  <si>
    <t>Шелопаев Ф.М. Финансы, денежное обращение и кредит : конспект лекций / Ф.М. Шелопаев. - М. : Юрайт, 2007</t>
  </si>
  <si>
    <t>Янин О.Е. Финансы, денежное обращение и кредит : учебник для спо / О.Е. Янин. - 5-е изд., стереотип. - М. : Академия, 2009</t>
  </si>
  <si>
    <t>Горелов А.А. Основы философии : учебн. пособие для спо / А.А. Горелов. - 14-е изд., стереотип. - М.: Академия, 2013</t>
  </si>
  <si>
    <t>Бишаева А.А. Физическая культура : учебник для нпо и спо / А.А. Бишаева. - 6-е изд., стереотип. - М. : Академия, 2013</t>
  </si>
  <si>
    <t>Кузнецова Н.В.  Русский язык и культура речи : учебник для спо / Н.В. Кузнецова. - 3-е изд. - Москва : ФОРУМ, 2014</t>
  </si>
  <si>
    <t>Никитин А.Ф. Право : учебник / А.Ф. Никитин. - 9-е изд. - Москва : Просвещение, 2012</t>
  </si>
  <si>
    <t>Пономарев М.В. История стран Европы и Америки в новейшее время : учебник для вузов / М.В. Пономарев. - М. : Проспект, 2010.</t>
  </si>
  <si>
    <t>Итого:</t>
  </si>
  <si>
    <t>Завьялова В.М. Практический курс немецкого языка (для начинающих)/ В.М. Завьялова, Л.В. Ильина. - М.: ЧеРо, 1999</t>
  </si>
  <si>
    <t>Бонк Н.А. Учебник английского языка. Т. 1: учебник / Н.А. Бонк, Г.А. Котий, Н.А. Лукьянова. - Бишкек : Туркестан, 1997</t>
  </si>
  <si>
    <t>Бонк Н.А. Учебник английского языка. Т. 2: учебник / Н.А. Бонк, Н.А. Лукьянова, Л.Г. Памухина. - Бишкек : Туркестан, 1997</t>
  </si>
  <si>
    <t>Обществознание(включая экономику и право)</t>
  </si>
  <si>
    <t>Химия</t>
  </si>
  <si>
    <t>Ерохин Ю.М. Химия : учебник / Ю.М. Ерохин. - 4-е изд., стереотип. - М. : Академия, 2004</t>
  </si>
  <si>
    <t>Химия: учебник / О.С. Габриелян [и др.]. - 7-е изд., стереотип. - М. : Дрофа, 2006</t>
  </si>
  <si>
    <t>Габриелян О.С.  Химия : учебник / О.С. Габриелян, Г.Г. Лысова. - 6-е изд., стереотип. - М. : Дрофа, 2006</t>
  </si>
  <si>
    <t>Хомченко И.Г.  Общая химия : учебник / И.Г. Хомченко. - 2-е изд., исправ. и доп. - М. : Новая волна, 2008</t>
  </si>
  <si>
    <t>Хомченко И.Г. Общая химия : учебник / И.Г. Хомченко. - М. : Новая волна, 2002</t>
  </si>
  <si>
    <t>Хомченко И.Г.  Общая химия : учебник / И.Г. Хомченко. - М. : Химия, 1987</t>
  </si>
  <si>
    <t>Хомченко И.Г. Общая химия. Сборник задач и упражнений : учебное пособие / И.Г. Хомченко. - М. : Высшая школа, 1989</t>
  </si>
  <si>
    <t>Биология</t>
  </si>
  <si>
    <t>Демидов Н.М.  Основы социологии и политологии : учебн. пособие для спо / Н.М. Демидов, А.В. Солодилов. - Москва : КноРус, 2013</t>
  </si>
  <si>
    <t>Лебедев Ю.В.  Литература. 10 класс. Ч.1 :учебн. пособие / Ю.В. Лебедев. - 11-е изд. - М. : Просвещение, 2009</t>
  </si>
  <si>
    <t>Лебедев Ю.В. Литература. 10 класс. Ч.1: учебн. пособие / Ю.В. Лебедев. - М. : Просвещение, 1992</t>
  </si>
  <si>
    <t>Лебедев Ю.В. Литература. 10 класс. Ч.1:учебн. пособие / Ю.В. Лебедев. - М. : Просвещение, 2002</t>
  </si>
  <si>
    <t>Лебедев Ю.В. Литература. 10 класс. Ч.2 :учебн. пособие / Ю.В. Лебедев. - 2-е изд. - М. : Просвещение, 1994</t>
  </si>
  <si>
    <t>Лебедев Ю.В. Литература. 10 класс. Ч.2 :учебн. пособие / Ю.В. Лебедев. - М. : Просвещение, 1992</t>
  </si>
  <si>
    <t>Хрестоматия по литературе. Ч.1 / ред.-сост. Л.В. Назаренко. - Ростов н/Д : Изд-во Ростовского ун-та, 1994</t>
  </si>
  <si>
    <t>Экономика</t>
  </si>
  <si>
    <t>Право</t>
  </si>
  <si>
    <t>Экологические основы природопользования</t>
  </si>
  <si>
    <t>Финансы, денежное обращение и кредит</t>
  </si>
  <si>
    <t>Основы экономической теории</t>
  </si>
  <si>
    <t>Буганов В.И. История России : конец XVII-XIX век: учебник  / В.И. Буганов, П.Н. Зырянов ;  под ред. А.Н. Сахарова. - 7-е изд. - М. : Просвещение, 2001</t>
  </si>
  <si>
    <t>Загладин Н.В. История России и мира в XX-начале ХХI века: учебник / Н.В. Загладин, Н.А. Симония. - 4-е изд. - М. : Русское слово, 2005</t>
  </si>
  <si>
    <t>Розенталь Д.Э.  Русский язык : учебн. пособие / Д.Э. Розенталь. - 6-е изд., стереотип. - М. : Дрофа, 2002</t>
  </si>
  <si>
    <t>Введенская Л.А.  Русский язык: культура речи, текст, функциональные стили, редактирование : учебн.пособие / Л.А. Введенская, А.М. Пономарева. - 3-е изд. - М. : МарТ, 2003</t>
  </si>
  <si>
    <t>Боровик В.С. Обществознание : учебник / В.С. Боровик, С.С. Боровик. - М. : Академия, 2006</t>
  </si>
  <si>
    <t>Безопасность жизнедеятельности : учеб.пособие для вузов / Э.А. Арустамов [и др.]. - 2-е изд., перераб. - М.: Дашков и К, 2007</t>
  </si>
  <si>
    <t>Безопасность жизнедеятельности : учебник для вузов / Л.А. Михайлов [и др.]; под ред. Л.А. Михайлова. - 2-е изд. - М. [и др.]: Питер, 2008</t>
  </si>
  <si>
    <t xml:space="preserve"> О несостоятельности (банкротстве) : федер.закон. - Новосибирск : Сиб.унив.изд-во, 2007.</t>
  </si>
  <si>
    <t xml:space="preserve"> Таможенный кодекс Российской Федерации : принят Гос.Думой 25 апреля 2003 г. - М. : ОМЕГА-Л, 2007</t>
  </si>
  <si>
    <t xml:space="preserve"> Трудовой кодекс Российской Федерации. - М. : Эксмо, 2005</t>
  </si>
  <si>
    <t xml:space="preserve"> Семейный кодекс Российской Федерации. - М. : Юрайт, 2002</t>
  </si>
  <si>
    <t>Гражданский кодекс Российской Федерации. - М. : Проспект, 2009</t>
  </si>
  <si>
    <t>Вещунова Н.Л. Бухгалтерский учет : учебник для вузов и ссузов / Н.Л. Вещунова, Л.Ф. Фомина. - М. : ТК Велби: Проспект, 2005</t>
  </si>
  <si>
    <t>Кондраков И.Н. Бухгалтерский учет : учебн. пособие для вузов / И.Н. Кондраков. - М. : ИНФРА-М, 2008</t>
  </si>
  <si>
    <t>Керимов В.Э. Бухгалтерский учет : учебник для вузов / В.Э. Керимов. - 2-е изд. - М. : Эксмо, 2006</t>
  </si>
  <si>
    <t>Тумасян Р.З. Бухгалтерский учет : учебно-практич. пособие для вузов / Р.З. Тумасян. - 4-е изд. - М. : ОМЕГА-ЭЛ, 2005</t>
  </si>
  <si>
    <t>Тумасян Р.З.  Бухгалтерский учет : учебно-практич. пособие / Р.З. Тумасян. - 9-е изд., стереотип. - М. : ОМЕГА-Л, 2009</t>
  </si>
  <si>
    <t>Богатая И.Н. Бухгалтерский учет : учебник для вузов / И.Н. Богатая, Н.Н. Хахонова. - 4-е изд., доп. и перераб. - Ростов н/Д : Феникс, 2007.</t>
  </si>
  <si>
    <t>Макальская М.Л. Бухгалтерский учет : учебник для вузов / М.Л. Макальская, И.М. Фельдман. - М. : Высшее образование, 2007</t>
  </si>
  <si>
    <t>Богаченко В.М. Бухгалтерский учет : учебн.пособие / В.М. Богаченко, Н.А. Кириллова. - 11-е изд., перераб. и доп. - Ростов н/Д : Феникс, 2008</t>
  </si>
  <si>
    <t>Швецкая В.М. Бухгалтерский учет : учебное пособие для спо / В.М. Швецкая, Н.А. Головко. - 2-е изд., доп. и перераб. - М. : Дашков и К, 2004</t>
  </si>
  <si>
    <t>Конституция Российской Федерации. - М., 1996</t>
  </si>
  <si>
    <t>Гражданский процессуальный кодекс Российской Федерации. - М. : ГроссМедиа, 2009</t>
  </si>
  <si>
    <t>Культурология</t>
  </si>
  <si>
    <t>Русский язык и культура речи</t>
  </si>
  <si>
    <t>Культурология : учебное пособие / Ю.Б. Пушкова [и др.]. - М. : Экзамен, 2005</t>
  </si>
  <si>
    <t>Культурология : курс лекций: учебное пособие / под ред. А.А. Радугина. - М. : Центр, 2003</t>
  </si>
  <si>
    <t>Багдасарьян Н.Г.Культурология : учебник для вузов / Н.Г. Багдасарьян. - М. : Высшее образование, 2007</t>
  </si>
  <si>
    <t>Культурология : учеб. для студ. тех. вузов / под ред. Н.Г. Багдасарьяна. - М. : Высшая школа, 1998</t>
  </si>
  <si>
    <t>Культурология : учебн. пособие для вузов / Ю.Б. Пушкова [и др.]. - 2-е изд., стереотип. - М. : Экзамен, 2008</t>
  </si>
  <si>
    <t>Культурология. История мировой культуры : учебник для вузов / под ред. Н.О. Воскресенской. - М. : ЮНИТИ-ДАНА, 2003</t>
  </si>
  <si>
    <t>Исламгалиева С.К.Культурология. Курс лекций : учебное пособие / С.К. Исламгалиева, К.Е. Халин, Г.В. Бабаян. - М. : Экзамен, 2005</t>
  </si>
  <si>
    <t>Мареева Е.В.Культурология. Теория культуры / Е.В. Мареева. - 2-е изд., исправ. и доп. - М. : Экзамен, 2002</t>
  </si>
  <si>
    <t>Розин В.М. Культурология : учебник / В.М. Розин. - М. : ИНФРА-М, 2001</t>
  </si>
  <si>
    <t>Введенская Л.А. Русский язык и культура речи : учебн. пособие для вузов / Л.А. Введенская, Л.Г. Павлова, Е.Ю. Кашаева. - 23-е изд. - Ростов н/Д : Феникс, 2008</t>
  </si>
  <si>
    <t>Русский язык и культура речи : учебник для вузов / под ред. В.И. Максимова. - М. : Гардарики, 2002</t>
  </si>
  <si>
    <t>Голуб И.Б. Русский язык и культура речи : учебн. пособие для вузов / И.Б. Голуб. - М. : Логос, 2003</t>
  </si>
  <si>
    <t>Лекции по культурологии.- 2007 г. (CD)</t>
  </si>
  <si>
    <t xml:space="preserve">Немировская Л.З. Культурология. Установочная лекция.- 2005 г. (CD)
</t>
  </si>
  <si>
    <t>Русский язык и культура речи (ДО)</t>
  </si>
  <si>
    <t>Оказание первой медицинской помощи на производстве: [Приёмы первой медицинской помощи, используемые в различных ситуациях].- М., 2000 (ВК)</t>
  </si>
  <si>
    <t>Чрезвычайные ситуации. – М., 1999. (ВК)</t>
  </si>
  <si>
    <t>Общеобразовательный цикл</t>
  </si>
  <si>
    <t>Румынина В.В.  Основы права : учебник для спо / В.В. Румынина. - 2-е изд. - Москва : ФОРУМ: ИНФРА-М, 2008</t>
  </si>
  <si>
    <t>Смирнов И.П. Введение в современное обществознание : учебник для нпо / И.П. Смирнов. - 9-е изд., исправ. и доп. - Москва : Академия, 2008.</t>
  </si>
  <si>
    <t>Григорьев С.Г.  Математика : учебник для спо / С.Г. Григорьев, С.В. Задулина ;  под ред. В.А. Гусева. - 4-е изд., стереотип. - Москва : Академия, 2009.</t>
  </si>
  <si>
    <t>Румынина В.В. Правовое обеспечение профессиональной деятельности : учебник для спо / В.В. Румынина. - 6-е изд., стереотип. - Москва : Академия, 2010</t>
  </si>
  <si>
    <t>Финансы, денежное обращение и кредит : учебник / под ред. Н.Ф. Самсонова. - М. : ИНФРА-М, 2001</t>
  </si>
  <si>
    <t>Нешитой А.С.  Финансы, денежное обращение и кредит : учебник для вузов / А.С. Нешитой. - 3-е изд., перераб. и доп. - М. : Дашков и К, 2010</t>
  </si>
  <si>
    <t>Сухов А.Н. Социальная психология : учебн. пособие для спо / А.Н. Сухов. - 11-е изд., стереотип. - М. : Академия, 2014</t>
  </si>
  <si>
    <t>Матвеев Р.Ф. Основы социологии и политологии : учебн. пособие для спо / Р.Ф. Матвеев. - М. : ФОРУМ, 2014</t>
  </si>
  <si>
    <t>Константинов В.М. Экологические основы природопользования : учебное пособие для студентов спо / В.М. Константинов, Ю.Б. Челидзе. - 14-е изд., стереотип. - М. : Академия, 2013</t>
  </si>
  <si>
    <t>Антонова Е.С.  Русский язык : учебник для нпо и спо / Е.С. Антонова, Т.М. Воителева. - 4-е изд., стереотип. - М. : Академия, 2013</t>
  </si>
  <si>
    <t>Статистика : учебник для спо / под ред. В.С. Мхитаряна. - 12-е изд., перераб. и доп. - М. : Академия, 2013</t>
  </si>
  <si>
    <t>Колпакова Г.М.  Финансы. Денежное обращение. Кредит : учебное пособие / Г.М. Колпакова. - 2-е изд., перераб. и доп. - М. : Финансы и статистика, 2004</t>
  </si>
  <si>
    <t>Финансы. Денежное обращение. Кредит : конспект лекций / авт.-сост. А.С. Оганесян. - М. : ПРИОР, 2001.</t>
  </si>
  <si>
    <t>Безопасность жизнедеятельности : учебник для вузов / под ред. Э.А. Арустамова. - М. : Дашков и К, 2000.</t>
  </si>
  <si>
    <t>Безопасность жизнедеятельности : учебник для вузов /под ред. Л.А. Михайлова. - 2-е изд. - М. [и др.]: Питер, 2008</t>
  </si>
  <si>
    <t>Константинов В.М. Экологические основы природопользования : учебн. пособие для студентов спо / В.М. Константинов, Ю.Б. Челидзе. - М. : Академия, 2001</t>
  </si>
  <si>
    <t>Трушина Т.П. Экологические основы природопользования : учебник для ссузов / Т.П. Трушина. - 2-е изд. - Ростов н/Д : Феникс, 2003</t>
  </si>
  <si>
    <t>Колесников С.И.  Экологические основы природопользования : учебное пособие / С.И. Колесников. - М. : МарТ, 2005</t>
  </si>
  <si>
    <t>Гальперин М.В. Экологические основы природопользования : учебник / М.В. Гальперин. - М. : ФОРУМ: ИНФРА-М, 2002</t>
  </si>
  <si>
    <t>Касьянов В.В. Основы социологии и политологии: учебник для спо/ В.В. Касьянов. - 5-е изд. - Ростов н/Д: Феникс, 2009</t>
  </si>
  <si>
    <t>Филимонова Е.В. Математика : учебн. пособие для ссузов / Е.В. Филимонова. - 4-е изд., доп. и перераб. - Ростов н/Д : Феникс, 2008</t>
  </si>
  <si>
    <t>Омельченко В.П.  Математика : учебн. пособие для спо / В.П. Омельченко, Э.В. Курбатова. - 3-е изд., исправ. - Ростов н/Д : Феникс, 2008</t>
  </si>
  <si>
    <t>Валуце И.И. Математика для техникумов : учебн. пособие / И.И. Валуце, Г.Д. Дилигул. - 2-е изд., перераб. и доп. - М. : Наука, 1989</t>
  </si>
  <si>
    <t>Валуце И.И. Математика для техникумов : учебн. пособие / И.И. Валуце, Г.Д. Дилигул. - М. : Наука, 1980.</t>
  </si>
  <si>
    <t xml:space="preserve"> Алгебра и начала анализа : учебник / под ред. А.Н. Колмогорова. - 14-е изд. - М. : Просвещение, 2004</t>
  </si>
  <si>
    <t xml:space="preserve"> Алгебра и начала анализа. 10-11 класс / Ш.А. Алимов [и др.]. - 15-е изд. - М. : Просвещение, 2007</t>
  </si>
  <si>
    <t>Алгебра и начала анализа. Ч.1: учебник / под ред. Г.Н. Яковлева. - 3-е изд.,перераб. - М. : Наука, 1987</t>
  </si>
  <si>
    <t>Алгебра и начала анализа. Ч.2 : учебник / под ред. Г.Н. Яковлева. - 3-е изд.,перераб. - М. : Наука, 1988</t>
  </si>
  <si>
    <t>Геометрия. 10-11 класс : учебник / Л.С. Атанасян [и др.]. - 15-е изд., доп. - М. : Просвещение, 2006</t>
  </si>
  <si>
    <t>Геометрия. Часть 2 : учебник / под ред. Г.Н. Яковлева. - 2-е изд., перераб. - М. : Наука, 1982</t>
  </si>
  <si>
    <t>Геометрия. Часть 1: учебник / под ред. Г.Н. Яковлева. - М. : Наука, 1978.</t>
  </si>
  <si>
    <t>Сергеева И.И. Информатика : учебник для спо / И.И. Сергеева, А.А. Музалевская, Н.В. Тарасова. - М. : ФОРУМ: ИНФРА-М, 2008</t>
  </si>
  <si>
    <t>Ляхович В.Ф. Основы информатики : учебн. пособие для спо / В.Ф. Ляхович, С.О. Крамаров. - 4-е изд. - Ростов н/Д : Феникс, 2004</t>
  </si>
  <si>
    <t>Колмыкова Е.А.  Информатика : учебн. пособие для спо / Е.А. Колмыкова, И.А. Кумскова. - 6-е изд., стереотип. - М. : Академия, 2009</t>
  </si>
  <si>
    <t>Информационные технологии в профессиональной деятельности</t>
  </si>
  <si>
    <t>Общепрофессиональные дисциплины</t>
  </si>
  <si>
    <t>Профессиональные модули</t>
  </si>
  <si>
    <t>Физическая культура : учеб.пособие / Н.В. Решетников [и др.]. - 5-е изд., исправл. и доп. - М. : Академия, 2006</t>
  </si>
  <si>
    <t>Коробейников Н.К. Физическое воспитание : учебное пособие / Н.К. Коробейников, А.А. Михеев, И.Г. Николенко. - М. : Высшая школа, 1984</t>
  </si>
  <si>
    <t>Бароненко В.А. Здоровье и физическая культура студента : учебн. пособие / В.А. Бароненко, Л.А. Рапопорт. - М. : Альфа-М, 2003</t>
  </si>
  <si>
    <t>Кернаценский М.В. Основы социологии и политологии : учебное пособие / М.В. Кернаценский, Н.В. Шатина. - М. : ФОРУМ: ИНФРА-М, 2005</t>
  </si>
  <si>
    <t>Добреньков В.И.  Основы социологии и политологии : учебн.пособие / В.И. Добреньков, К.Г. Власюк, А.С. Зайналабидов- Ростов н/Д : Феникс, 2001</t>
  </si>
  <si>
    <t>Козырев Г.И. Основы социологии и политологии : учебн.пособие / Г.И. Козырев. - М. : ФОРУМ: ИНФРА-М, 2008</t>
  </si>
  <si>
    <t>Основы социологии политологии : учебное пособие / ред.: А.О. Бороноев, М.А. Василик. - М. : Гардарики, 2003</t>
  </si>
  <si>
    <t>Кравченко А.И.  Социология и политология : учебник для спо / А.И. Кравченко. - М. : Академия, 2002</t>
  </si>
  <si>
    <t>Боровик В.С. Основы политологии и социологии : учеб. пособие для спо / В.С. Боровик, Б.И. Кретов. - 3-е изд., исправ. и доп. - М. : Высшая школа, 2006</t>
  </si>
  <si>
    <t>Введенская Л.А.  Русский язык и культура речи : учебн. пособие для спо / Л.А. Введенская, М.Н. Черкасова. - 5-е изд. - Ростов н/Д : Феникс, 2005</t>
  </si>
  <si>
    <t>Русский язык и культура речи : учебник для спо / под ред. В.Д. Черняк. - М. : ФОРУМ, 2008</t>
  </si>
  <si>
    <t>Гольцова Н.Г. Русский язык: учебник / Н.Г. Гольцова, И.В. Шамшин, М.А. Мищерина. - 8-е изд. - М. : Русское слово, 2011</t>
  </si>
  <si>
    <t>Основы правовых знаний. Диск 3. 1999г. -  CD</t>
  </si>
  <si>
    <t>Основы правовых знаний. Диск 4. 1999г. – CD</t>
  </si>
  <si>
    <t>Основы правовых знаний. Диск 5.1999г. -  CD</t>
  </si>
  <si>
    <t>Нечаев. Н.Н. Правовое образование в системе общего среднего образования: цели и перспективы развития, ч 1. – аудиокурс (АК)</t>
  </si>
  <si>
    <t>Нечаев. Н.Н. Правовое образование в системе общего среднего образования: цели и перспективы развития, ч 2. – аудиокурс (АК)</t>
  </si>
  <si>
    <t>Базиков А.А. Экономическая теория: курс лекций.2005г. - (CD)</t>
  </si>
  <si>
    <t>Финансовая газета 2003г.: сборник статей (CD)</t>
  </si>
  <si>
    <t>Финансовая газета. Выпуск №10.: сборник статей  2003г. (CD)</t>
  </si>
  <si>
    <t>Электронный гуманитарный университет: лекции. – М., 1999 (CD)</t>
  </si>
  <si>
    <t>Словарь экономических терминов. – М., 2001 (CD)</t>
  </si>
  <si>
    <t>Школьный курс экономики: лекции. – М., 1998 (CD)</t>
  </si>
  <si>
    <t xml:space="preserve">Основы экономики и предпринимательства. Часть 1: Социально-рыночное хозяйство: виделлекция. – М., 1999 (ВК) </t>
  </si>
  <si>
    <t xml:space="preserve">Основы экономики и предпринимательства. Часть 2: Отношения собственности и огранизационно-правовые формы предпринимательства: видеолекция.- М., 1999. (ВК) </t>
  </si>
  <si>
    <t>Основы экономики и предпринимательства. Часть 4: Рыночная инфраструктура: видеолекция. – М., 1999 (ВК)</t>
  </si>
  <si>
    <t>Основы экономики и предпринимательства. Часть 5: Управление фирмой: видеолекция. – М., 1999 (ВК)</t>
  </si>
  <si>
    <t>Мир денег Адама Смита: Школьная видеоэнциклопедия. Часть 1: видеолекция.- М., 1999. (ВК)</t>
  </si>
  <si>
    <t>Мир денег Адама Смита: Школьная видеоэнциклопедия: видеолекция. Часть 2. – М., 1999 (ВК)</t>
  </si>
  <si>
    <t>Базылев Н.И. Макроэкономика: учеб. пособие.- 2006г. -  (CD)</t>
  </si>
  <si>
    <t>Экологические основы природопользования (ДО)</t>
  </si>
  <si>
    <t>Занимательная экология: обучающая про-грамма. – 2006г. -  CD</t>
  </si>
  <si>
    <t>Экологическая культура и информация в интересах устойчивого развития: аудио и видео материалы.2005г. -  CD</t>
  </si>
  <si>
    <t>Экологическая культура и информация в интересах устойчивого развития: текстовые материалы. – 2005г. -  CD</t>
  </si>
  <si>
    <t>Глобальная экология. Часть 1.- видеофильм (ВК)</t>
  </si>
  <si>
    <t>Глобальная экология. Часть 2. – видео-фильм (ВК)</t>
  </si>
  <si>
    <t>Глобальная экология. Часть 3. – видео-фильм (ВК)</t>
  </si>
  <si>
    <t>Жить или не жить: учебный фильм.- видео-фильм (ВК)</t>
  </si>
  <si>
    <t>Экология. Нетрадиционная энергетика: учебные видеофильмы. (ВК)</t>
  </si>
  <si>
    <t>Статистика. Под ред М.Г. Назарова.- 2008 г. (CD)</t>
  </si>
  <si>
    <t>Салин В.Н, Чурилова Э.Ю, Шпаковская Е.П. Статистика.- 2008 г. (CD)</t>
  </si>
  <si>
    <t>Переверзев М.П.Менеджмент.- 2006 г.(CD)</t>
  </si>
  <si>
    <t>Основы менеджмента / Л.В. Плахова и др.- 2008 г. (CD)</t>
  </si>
  <si>
    <t>Лекции по менеджменту.- 2006 г.(CD)</t>
  </si>
  <si>
    <t>Зайцев Н.А. Экономика, организация и управление предприятием:
учебное пособие.- 2006 г. (CD)</t>
  </si>
  <si>
    <t>Сергеев И.В, Веретенникова И.И. Экономика организаций (предприятий).- 2009 г. (CD)</t>
  </si>
  <si>
    <t>Зайцев, Н.Л. Экономика промышленного предприятия. Практикум: Учебное
пособие.- 2004 г. (CD)</t>
  </si>
  <si>
    <t>Грузинов, В.П. Экономика предприятия.- 2006 г.(CD)</t>
  </si>
  <si>
    <t>Богацкий И.С. Бизнес-курс английского языка : словарь-справочник / И.С. Богацкий, Н.М. Дюканова ;  под ред. И.С. Богацкого. - 5-е изд., исправл. - Киев; М. : Логос: Дом Славянской книги, 2007</t>
  </si>
  <si>
    <t>Шевелева С.А. Основы экономики и бизнеса : учебн. пособие для спо / С.А. Шевелева, В.Е. Стогов. - 3-е изд., перераб. и доп. - М. : ЮНИТИ, 2008</t>
  </si>
  <si>
    <t>Шевелева С.А. Основы экономики и бизнеса : учебн.пособие для спо / С.А. Шевелева, В.Е. Стогов. - 2-е изд., перераб. и доп. - М. : ЮНИТИ-ДАНА, 2005</t>
  </si>
  <si>
    <t>Васильева М.М.  Немецкий язык для студентов-экономистов : учебник / М.М. Васильева. - М. : Гардарики, 2003</t>
  </si>
  <si>
    <t>Экономическая теория. Микроэкономика : учебник / под ред. Г.П. Журавлевой. - 2-е изд., исправ. и доп. - М.: Дашков и К, 2006</t>
  </si>
  <si>
    <t>Носова С.С. Экономическая теория : учебник для вузов / С.С. Носова. - М. : ВЛАДОС, 2003</t>
  </si>
  <si>
    <t>Социальная психология</t>
  </si>
  <si>
    <t>Еникеев М.И.Общая и социальная психология : учебник для вузов / М.И. Еникеев. - 4-е изд., перераб. и доп. - М. : Проспект, 2007.</t>
  </si>
  <si>
    <t>Парыгин Б.Д. Социальная психология : учебное пособие для вузов / Б.Д. Парыгин. - СПб. : СПбГУП, 2003.</t>
  </si>
  <si>
    <t>Андриенко Е.В. Социальная психология : Учебное пособие для вузов / Е.В. Андриенко. - 3-е изд,стереотип. - М. : Академия, 2004.</t>
  </si>
  <si>
    <t>Андреева Г.М.Социальная психология : учебник для вузов / Г.М. Андреева. - 5-е изд.,испр. и доп. - М. : Аспект Пресс, 2005.</t>
  </si>
  <si>
    <t xml:space="preserve">Морозов А.В.Социальная психология : учебник для вузов / А.В. Морозов. - 2-е изд. - М. : Академический проект: Логос, 2005. </t>
  </si>
  <si>
    <t>Социальная психология / под ред.  С. Московичи. - 7-е изд. - М. [и др.] : Питер, 2007.</t>
  </si>
  <si>
    <t xml:space="preserve">Майерс Д.Социальная психология : пер. с англ. / Д. Майерс ;  пер. З. Замчук. - 7-е изд. - М. [и др.] : Питер, 2006. </t>
  </si>
  <si>
    <t>Налетов И.З. Философия : учебник для студентов вузов/ И.З. Налетов. - М.: ИНФРА-М, 2008</t>
  </si>
  <si>
    <t>Невлева И.М. Философия: учеб.пособие для вузов / И.М. Невлева. - М.: Радио и связь, 2002</t>
  </si>
  <si>
    <t>История : учебн. пособие для спо / П.С. Самыгин [и др.]. - Москва : ИНФРА-М, 2015</t>
  </si>
  <si>
    <t>Социальная психология : учебн. Пособие для вузов / А.Н. Сухов [и др.]; ред.: А.Н. Сухов, А.А. Деркач. - 2-е изд., исправ. - М. : Академия, 2002.</t>
  </si>
  <si>
    <t>Статистика : учебник для вузов / под ред. И.И. Елисеевой. - М. : Высшее образование, 2009</t>
  </si>
  <si>
    <t>Основы маркетинга / Ф. Котлер [и др.]. - 4-е изд. - М. [и др.] : Вильямс, 2007</t>
  </si>
  <si>
    <t>Основы права : учебник / под ред. С.Я. Казанцева. - М. : Академия, 2009</t>
  </si>
  <si>
    <t>Румынина В.В.  Основы права : учебник для спо / В.В. Румынина. - 3-е изд., перераб. и доп. - М. : ФОРУМ, 2009</t>
  </si>
  <si>
    <t>Бориско Н.Ф. Бизнес-курс немецкого языка : словарь-справочник / Н.Ф. Бориско. - 5-е изд., стереотип. - М. : Славянский дом книги, 2007</t>
  </si>
  <si>
    <t>Федорова Л.М.  Деловой английский: 30 уроков для студентов-экономистов : учеб. пособие для вузов / Л.М. Федорова, С.Н. Никитаев, Л.Я. Лавриненко. - М. : Гардарики, 2002</t>
  </si>
  <si>
    <t>Богацкий И.С. Бизнес-курс английского языка : Словарь-справочник / И.С. Богацкий, Н.М. Дюканова ;  под ред. И.С. Богацкого. - 4-е изд., исправл. - Киев : Логос, 1999</t>
  </si>
  <si>
    <t>Басова Н.В.  Немецкий для экономистов : учебн. пособие для вузов / Н.В. Басова, Т.Ф. Гайвоненко. - 9-е изд. - Ростов н/Д : Феникс, 2006</t>
  </si>
  <si>
    <t>Басова Н.В. Немецкий для экономистов : учебн. пособие для вузов / Н.В. Басова, Т.Ф. Гайвоненко. - 6-е изд., исправ. - Ростов н/Д : Феникс, 2003</t>
  </si>
  <si>
    <t>Басова Н.В. Немецкий для экономистов : учебн. пособие для вузов / Н.В. Басова, Т.Ф. Гайвоненко. - 3-е изд. - Ростов н/Д : Феникс, 2003</t>
  </si>
  <si>
    <t>Басова Н.В.  Немецкий для экономистов : учебн. пособие для вузов / Н.В. Басова, Т.Ф. Гайвоненко. - 2-е изд. - Ростов н/Д : Феникс, 1999</t>
  </si>
  <si>
    <t>Завьялова В.М.  Практический курс немецкого языка (для начинающих) / В.М. Завьялова, Л.В. Ильина. - М. : ЧеРо, 1999</t>
  </si>
  <si>
    <t>Мириманова М.С. Конфликтология : учебник / М.С. Мириманова. - 2-е изд.,испр. - М. : Академия, 2004</t>
  </si>
  <si>
    <t>Бабосов Е.М. Конфликтология : учебное пособие для вузов / Е.М. Бабосов. - 2-е изд.,стереотип. - Минск : Тетра-Систем, 2001</t>
  </si>
  <si>
    <t>Дмитриев А.В. Конфликтология : Учебное пособие / А.В. Дмитриев. - М. : Гардарики, 2000</t>
  </si>
  <si>
    <t>Конфликтология : учебник для вузов / под ред. А.С. Кармина. - СПб. : Лань, 1999</t>
  </si>
  <si>
    <t>Гришин В.Н. Информационные технологии в профессиональной деятельности : учебник для спо / В.Н. Гришин, Е.Е. Панфилова. - М. : ФОРУМ: ИНФРА-М, 2005</t>
  </si>
  <si>
    <t>Михеева Е.В. Информационные технологии в профессиональной деятельности : учебн. пособие для спо / Е.В. Михеева. - 2-е изд., стереотип. - М. : Академия, 2005</t>
  </si>
  <si>
    <t>Налоги и налогообложение : учебн. пособие для вузов / под ред. Г.Б. Поляка, А.Н. Романова. - М. : ЮНИТИ-ДАНА, 2002</t>
  </si>
  <si>
    <t>Экономическая теория : учеб. пособие для вузов / под ред. А.Г. Грязновой, В.М. Соколинского. - 5-е изд., перераб. и доп. - М. : КноРус, 2008</t>
  </si>
  <si>
    <t>Маринченко А.В. Безопасность жизнедеятельности : учебн. пособие для вузов / А.В. Маринченко. - 3-е изд., доп. и перераб. - М.: Дашков и К, 2010</t>
  </si>
  <si>
    <t>Безопасность жизнедеятельности : учебник для вузов / Э.А. Арустамов [и др.];  под ред. Э.А. Арустамова. - М. : Дашков и К, 2000.</t>
  </si>
  <si>
    <t>Хван Т.А. Безопасность жизнедеятельности : учебн. пособие для вузов / Т.А. Хван, П.А. Хван. - Ростов н/Д.: Феникс, 2001</t>
  </si>
  <si>
    <t>Безопасность жизнедеятельности : учебник для спо /под ред. С.В. Белова. - М. : Высшая школа, 2000</t>
  </si>
  <si>
    <t>Безопасность жизнедеятельности : учебник для спо /  под ред. С.В. Белова. - 5-е изд., исправ. и доп. - М. : Высшая школа, 2006</t>
  </si>
  <si>
    <t>Русак О.Н. Безопасность жизнедеятельности : учебн. пособие для вузов / О.Н. Русак, К.Р. Малаян, Н.Г. Занько. - 4-е изд., стереотип. - СПб.: Лань, 2001</t>
  </si>
  <si>
    <t>Безопасность жизнедеятельности : учебн. пособие для спо / А.Т. Смирнов [и др.]. - М. : Дрофа, 2005</t>
  </si>
  <si>
    <t>Бондин В.И. Безопасность жизнедеятельности : учебн. пособие для ссузов / В.И. Бондин, Ю.Г. Семехин. - М. : ИНФРА-М: Академцентр, 2010</t>
  </si>
  <si>
    <t>а) энциклопедии, энциклопедические словари (по профилю поготовки кадров)</t>
  </si>
  <si>
    <t>б) отраслевые словари и справочники (по профилю подготовки кадров)</t>
  </si>
  <si>
    <t>Прыкина Л.В. Экономический анализ предприятия : учебник для вузов / Л.В. Прыкина. - 2-е изд., перераб. и доп. - М. : ЮНИТИ, 2003</t>
  </si>
  <si>
    <t>Экономический анализ. Основы теории. Комплексный анализ хозяйственной деятельности организации : учебник для вузов / ред.: Н.В. Войтоловский [и др.]. - 2-е изд.,перераб. и доп. - М. : Высшее образование, 2006</t>
  </si>
  <si>
    <t>Мазур И.И. Управление качеством : учебн.пособие для вузов / И.И. Мазур, В.Д. Шапиро. - 3-е изд., стереотип. - М. : ОМЕГА-Л, 2006</t>
  </si>
  <si>
    <t>Управление качеством : учебник для вузов / под ред. С.Д. Ильенковой. - 3-е изд., перераб. и доп. - М. : ЮНИТИ-ДАНА, 2007</t>
  </si>
  <si>
    <t>Гиссин В.И. Управление качеством : учебн. пособие для вузов / В.И. Гиссин. - 2-е изд.доп.и перераб. - М. : МарТ, 2003</t>
  </si>
  <si>
    <t>Агарков А.П. Управление качеством : учебн.пособие для вузов / А.П. Агарков. - 3-е изд., перераб. и доп. - М. : Дашков и К, 2009</t>
  </si>
  <si>
    <t>Салимова Т.А. Управление качеством : учебник для вузов / Т.А. Салимова. - 2-е изд., стереотип. - М. : ОМЕГА-Л, 2008</t>
  </si>
  <si>
    <t>Мишин В.М. Управление качеством : учебн. пособие для вузов / В.М. Мишин. - М. : ЮНИТИ-ДАНА, 2002</t>
  </si>
  <si>
    <t>Огвоздин В.Ю. Управление качеством. Основы теории и практики : учебн. пособие для вузов / В.Ю. Огвоздин. - 4-е изд., исправ. и доп. - М. : Дело и Сервис, 2002</t>
  </si>
  <si>
    <t>Мельников В.П.  Управление качеством : учебник для спо / В.П. Мельников, В.П. Смоленцев, А.Г. Схиртладзе ;  под ред. В.П. Мельникова. - 3-е изд., стереотип. - М. : Академия, 2007</t>
  </si>
  <si>
    <t>Герасимова Е.Б. Управление качеством : учебн. пособие для спо / Е.Б. Герасимова, Б.И. Герасимов, А.Ю. Сизикин. - 2-е изд. - М. : ФОРУМ, 2009</t>
  </si>
  <si>
    <t>Ерофеев Б.В. Земельное право : учебник / Б.В. Ерофеев. - М. : ФОРУМ: ИНФРА-М, 2005</t>
  </si>
  <si>
    <t>Крассов О.И.  Земельное право : учебник / О.И. Крассов. - 2-е изд., перераб. и доп. - М. : Юристъ, 2004</t>
  </si>
  <si>
    <t>Земельное право : учебник / под ред. С.А. Боголюбова. - М. : Проспект, 2002</t>
  </si>
  <si>
    <t>Ерофеев Б.В.  Земельное право России : Учебник / Б.В. Ерофеев. - 4-е изд., исправл. и доп. - М. : Антея, 2000</t>
  </si>
  <si>
    <t>Земельный кодекс Российской Федерации. - М. : Юрайт, 2002</t>
  </si>
  <si>
    <t>Тихомирова Л.В. Юридическая энциклопедия / Л.В. Тихомирова, М.Ю. Тихомиров ;  под ред. М.Ю. Тихомирова. - М., 1998</t>
  </si>
  <si>
    <t xml:space="preserve"> Новый англо-русский юридический словарь / Ю.Ф. Березовенко [и др.]. - Киев : Евроиндекс ЛТД, 1993.</t>
  </si>
  <si>
    <t>Англо-русский юридический словарь / сост. Г.А. Командин. - М. : СКЛ, ЛТД, 1993</t>
  </si>
  <si>
    <t>Данилов Е.П.  Справочник адвоката / Е.П. Данилов. - М. : Право и закон, 1999</t>
  </si>
  <si>
    <t>Калачев Е.С. Справочник юриста предприятия / Е.С. Калачев. - М. : ПРИОР, 1999</t>
  </si>
  <si>
    <t>Словарь административного права : словарь / под ред.  И.Л. Бачило. - М. : Фонд "Правовая культура", 1999</t>
  </si>
  <si>
    <t>Агабекян И.П. Английский язык : учебник для спо / И.П. Агабекян. - 26-е изд., стереотип. - Ростов-на-Дону : Феникс, 2015</t>
  </si>
  <si>
    <t>Кравченко А.П. Немецкий для колледжей : [учебн. пособие] / А.П. Кравченко. - 2-е изд. - Ростов-на-Дону : Феникс, 2014.</t>
  </si>
  <si>
    <t>Специальность 21.02.05 ЗЕМЕЛЬНО-ИМУЩЕСТВЕННЫЕ ОТНОШЕНИЯ</t>
  </si>
  <si>
    <t>21.02.05 Земельно-имущественные отношения</t>
  </si>
  <si>
    <t>Христорождественская Л.П.  Английский язык: практический курс. Часть 1 : учебн. пособие / Л.П. Христорождественская. - 4-е изд. - Минск : Попурри, 1997</t>
  </si>
  <si>
    <t>Христорождественская Л.П.  Английский язык: практический курс. Часть 1 : учебн.пособие / Л.П. Христорождественская. - Минск : Харвест, 2001</t>
  </si>
  <si>
    <t>Христорождественская Л.П. Английский язык: практический курс. Часть 2 : учебн. пособие / Л.П. Христорождественская. - Минск : Харвест, 2001</t>
  </si>
  <si>
    <t>Христорождественская Л.П. Практический курс английского языка. Ч.2 / Л.П. Христорождественская. - Минск : Попурри, 1997</t>
  </si>
  <si>
    <t>Евсеев Ю.И. Физическая культура : учебн. пособие для вузов/ Ю.И. Евсеев. - Ростов н/Д : Феникс, 2002</t>
  </si>
  <si>
    <t>Дубровский В.И. Лечебная физическая культура (кинезотерапия) : учебник для вузов / В.И. Дубровский. - М. : ВЛАДОС, 1999</t>
  </si>
  <si>
    <t>Итого</t>
  </si>
  <si>
    <t>Информатика : учебник для экономич. спец-тей вузов / под ред. Н.В. Макаровой. - 3-е изд., перераб. - М. : Финансы и статистика, 2006</t>
  </si>
  <si>
    <t>Информатика : практикум по технологии работы на компьютере: для студентов вузов / под ред. Н.В. Макаровой. - 3-е изд., перераб. и доп. - М. : Финансы и статистика, 2003</t>
  </si>
  <si>
    <t>Сапронов Ю.Г.  Безопасность жизнедеятельности : учебник для спо / Ю.Г. Сапронов. - 3-е изд., стереотип. - Москва : Академия, 2014.</t>
  </si>
  <si>
    <t>Безопасность жизнедеятельности : учебник для спо / Э.А. Арустамов [и др.]. - 13-е изд., стереотип. - Москва : Академия, 2014</t>
  </si>
  <si>
    <t>Косолапова Н.В.  Основы безопасности жизнедеятельности : учебник для спо и нпо / Н.В. Косолапова, Н.А. Прокопенко. - 9-е изд., стереотип. - Москва : Академия, 2014</t>
  </si>
  <si>
    <t>Григорьев С.Г.  Математика : учебник для спо / С.Г. Григорьев, С.В. Иволгина ;  под ред. В.А. Гусева. - 10-е изд., стереотип. - Москва : Академия, 2014</t>
  </si>
  <si>
    <t>Михеева Е.В. Информационные технологии в профессиональной деятельности : учебн. пособие для спо/ Е.В. Михеева. - 13-е изд., стереотип. - Москва : Академия, 2014.</t>
  </si>
  <si>
    <t>Габриелян О.С. Химия : учебник для спо / О.С. Габриелян, И.Г. Остроумов. - 12-е изд., стереотип. - Москва : Академия, 2014</t>
  </si>
  <si>
    <t>Соловьева Т.С. Финансы и кредит: Видеоколлекция - ВК</t>
  </si>
  <si>
    <t>Комплексный экономический анализ хозяйственной деятельности / А.И. Алексеева и др. , 2008 - CD</t>
  </si>
  <si>
    <t>Безопасность жизнедеятельности (лекции ДО)</t>
  </si>
  <si>
    <t>Первая медицинская помощь: [Фильмы об оказании первой медицинской помощи при бытовых травмах: ожогах, переломах, кровотечениях, о спасении на водах]. – М., 2000 (ВК)</t>
  </si>
  <si>
    <t xml:space="preserve"> Басовский, Л.Е. Управление качеством. 2004 - CD</t>
  </si>
  <si>
    <t>Кожинов В.Я. Бухгалтерский учёт. 10206 типовых проводок. 2006 - CD</t>
  </si>
  <si>
    <t>Бухучет (Образовательная программа). 1997  - CD</t>
  </si>
  <si>
    <t>Ильина Л.А. Налоги и налогообложение. Часть 1: Видеоколлекция.- 2002 г.
 (ВК)</t>
  </si>
  <si>
    <t>Ильина Л.А. Налоги и налогообложение. Часть 2: Видеоколлекция.- 2002 г. (ВК)</t>
  </si>
  <si>
    <t>Заключение по специальности</t>
  </si>
  <si>
    <t>Дисциплина</t>
  </si>
  <si>
    <t>Всего</t>
  </si>
  <si>
    <t>Гриф</t>
  </si>
  <si>
    <t>%</t>
  </si>
  <si>
    <t>Коэфф. кн/об.</t>
  </si>
  <si>
    <t>Горелов А.А. Основы философии: учебн. пособ. для спо  А.А. Горелов. - 6-е изд., стереотип. - М.: Академия,2007</t>
  </si>
  <si>
    <t>Мунчаев Ш.М. История России: учебникдля вузов/ Ш.М. Мунчаев, В.М. Устинов. - М.: НОРМА: ИНФРА-М, 2000</t>
  </si>
  <si>
    <t>Португалов В.Д. Учебник по английскому языку. Economics: учебник для вузов/ В.Д. Португалов. - М: АСТ, 2007</t>
  </si>
  <si>
    <t>Ивлиева И.В. Французский язык: учеб. пособ. для спо/ И.В. Ивлиева, К.Н. Подрезова. - Ростов н/Д: Феникс, 2004</t>
  </si>
  <si>
    <t>Решетников Н.В. Физическая культура: учебн. пособие/ Ю.Л. Кислицын, Ю.Л. Кислицын. - М. : Академия, 1998.</t>
  </si>
  <si>
    <t>Куликов Л.М. Основы социологии и политологии: учеб.пособ. / Л.М. Куликов. - М.: Финансы и статистика, 2007</t>
  </si>
  <si>
    <t>Русский язык и культура речи. Практикум: учебн. пособ. для вузов/ под ред. В.И. Максимова. - М.: Гардарики, 2002</t>
  </si>
  <si>
    <t>Коэффициент книгообеспеченности</t>
  </si>
  <si>
    <t>Касьянов В.В. Обществознание: учебное пособие для ссузов/ В.В. Касьянов. - 3-е изд. - Ростов н/Д: Феникс, 2006</t>
  </si>
  <si>
    <t>Важенин А.Г. Обществознание: учебн. пособ. для спо / А.Г. Важенин. - 6-е изд., стереотип. - М. : Академия, 2009</t>
  </si>
  <si>
    <t>Хомченко И.Г. Общая химия. Сборник задач и упражнений: учеб. пособ./ И.Г. Хомченко. - М.: Новая волна, 2003</t>
  </si>
  <si>
    <t>Решетников Н.В. Физическая культура: учебн. пособие / Ю.Л. Кислицын, Ю.Л. Кислицын. - М. : Академия, 1998.</t>
  </si>
  <si>
    <t>Мякишев Г.Я. Физика: учебник/ Г.Я. Мякишев, Б.Б. Буховцев, Н.Н. Сотский. - 15-е изд. - М.: Просвещение, 2005</t>
  </si>
  <si>
    <t>Информатика: учебник для  вузов/ под ред. Н.В. Макаровой. - 3-е изд., перераб. - М.: Финансы и статистика, 2006</t>
  </si>
  <si>
    <t>Экономическая теория: учебник для вузов/ под ред. В.Д. Камаева. - 2-е изд., перераб. и доп. - М.: ВЛАДОС, 1998</t>
  </si>
  <si>
    <t>История России IX-XXI века. От Рюрика до Путина : учебн. пособие для вузов / под ред. Я.А. Перехова. - 2-е изд., перераб. и доп. - М. : МарТ, 2003</t>
  </si>
  <si>
    <t>История России (Россия в мировой цивилизации). Курс лекций : учебное пособие / под ред. А.А. Радугина. - М. : Центр, 2001</t>
  </si>
  <si>
    <t>Мунчаев Ш.М. История России : учебникдля вузов/ Ш.М. Мунчаев, В.М. Устинов. - М. : НОРМА: ИНФРА-М, 2000</t>
  </si>
  <si>
    <t>Всемирная история : учебник для вузов / под ред. Г.Б. Поляка, А.Н. Марковой. - М. : ЮНИТИ-ДАНА, 2001</t>
  </si>
  <si>
    <t>Зуев М.Н. История России : учебник для вузов / М.Н. Зуев. - М. : ПРИОР, 2000</t>
  </si>
  <si>
    <t>История Отечества: учебн. Пособие лдя вузов / авт.-сост. И.Н. Кузнецов. - 2-е изд. - М.; Минск : Изд-во деловой и учебн. лит-ры: Амалфея, 2004</t>
  </si>
  <si>
    <t>Философия : учебник / И.Я. Копылов [и др.]. - М.: ИНФРА-М: НГТУ, 2002</t>
  </si>
  <si>
    <t xml:space="preserve">Спиркин А.Г.  Философия : учебник для вузов. - 2-е изд. / А.Г. Спиркин. - М.: Гардарики, 2004. </t>
  </si>
  <si>
    <t>Кириленко Г.Г. Философия. Высшее образоввание : учебное пособие / Г.Г. Кириленко, Е.В. Шевцов. - М.: Эксмо-Пресс, 2003.</t>
  </si>
  <si>
    <t>Канке В.А.  Философия. Исторический и систематический курс : учебник / В.А. Канке. - 4-е изд., перераб и доп. - М.: Логос, 2002.</t>
  </si>
  <si>
    <t>Литература : учебник для спо /  под ред. Г.А. Обернихиной. - М. : Академия, 2006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</si>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</sst>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5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2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2" fontId="5" fillId="0" borderId="15" xfId="0" applyNumberFormat="1" applyFont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3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4" fillId="0" borderId="20" xfId="0" applyFont="1" applyBorder="1" applyAlignment="1">
      <alignment/>
    </xf>
    <xf numFmtId="2" fontId="5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left" vertical="center" wrapText="1"/>
    </xf>
    <xf numFmtId="2" fontId="4" fillId="0" borderId="29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2" fontId="12" fillId="0" borderId="36" xfId="0" applyNumberFormat="1" applyFont="1" applyBorder="1" applyAlignment="1">
      <alignment vertical="center" wrapText="1"/>
    </xf>
    <xf numFmtId="2" fontId="12" fillId="0" borderId="37" xfId="0" applyNumberFormat="1" applyFont="1" applyBorder="1" applyAlignment="1">
      <alignment vertical="center" wrapText="1"/>
    </xf>
    <xf numFmtId="0" fontId="10" fillId="0" borderId="38" xfId="0" applyFont="1" applyBorder="1" applyAlignment="1">
      <alignment/>
    </xf>
    <xf numFmtId="2" fontId="12" fillId="0" borderId="36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25" borderId="14" xfId="0" applyFont="1" applyFill="1" applyBorder="1" applyAlignment="1">
      <alignment horizontal="left" vertical="center" wrapText="1"/>
    </xf>
    <xf numFmtId="0" fontId="5" fillId="25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wrapText="1"/>
    </xf>
    <xf numFmtId="0" fontId="4" fillId="0" borderId="43" xfId="0" applyFont="1" applyBorder="1" applyAlignment="1">
      <alignment/>
    </xf>
    <xf numFmtId="0" fontId="20" fillId="0" borderId="4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10" fillId="0" borderId="37" xfId="0" applyFont="1" applyBorder="1" applyAlignment="1">
      <alignment/>
    </xf>
    <xf numFmtId="168" fontId="5" fillId="0" borderId="21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/>
    </xf>
    <xf numFmtId="1" fontId="5" fillId="0" borderId="20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 vertical="center"/>
    </xf>
    <xf numFmtId="0" fontId="0" fillId="26" borderId="0" xfId="0" applyFill="1" applyAlignment="1">
      <alignment/>
    </xf>
    <xf numFmtId="0" fontId="0" fillId="17" borderId="0" xfId="0" applyFill="1" applyAlignment="1">
      <alignment/>
    </xf>
    <xf numFmtId="0" fontId="0" fillId="27" borderId="0" xfId="0" applyFill="1" applyAlignment="1">
      <alignment/>
    </xf>
    <xf numFmtId="0" fontId="3" fillId="2" borderId="44" xfId="0" applyFont="1" applyFill="1" applyBorder="1" applyAlignment="1">
      <alignment horizontal="center" vertical="center" wrapText="1"/>
    </xf>
    <xf numFmtId="1" fontId="3" fillId="2" borderId="44" xfId="0" applyNumberFormat="1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right" vertical="center" wrapText="1"/>
    </xf>
    <xf numFmtId="1" fontId="3" fillId="2" borderId="44" xfId="0" applyNumberFormat="1" applyFont="1" applyFill="1" applyBorder="1" applyAlignment="1">
      <alignment horizontal="right" vertical="center" wrapText="1"/>
    </xf>
    <xf numFmtId="168" fontId="3" fillId="2" borderId="44" xfId="0" applyNumberFormat="1" applyFont="1" applyFill="1" applyBorder="1" applyAlignment="1">
      <alignment horizontal="right" vertical="center" wrapText="1"/>
    </xf>
    <xf numFmtId="168" fontId="3" fillId="2" borderId="44" xfId="0" applyNumberFormat="1" applyFont="1" applyFill="1" applyBorder="1" applyAlignment="1">
      <alignment horizontal="right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right" vertical="center" wrapText="1"/>
    </xf>
    <xf numFmtId="168" fontId="3" fillId="3" borderId="44" xfId="0" applyNumberFormat="1" applyFont="1" applyFill="1" applyBorder="1" applyAlignment="1">
      <alignment horizontal="right" vertical="center" wrapText="1"/>
    </xf>
    <xf numFmtId="1" fontId="3" fillId="4" borderId="44" xfId="0" applyNumberFormat="1" applyFont="1" applyFill="1" applyBorder="1" applyAlignment="1">
      <alignment horizontal="center" vertical="center" wrapText="1"/>
    </xf>
    <xf numFmtId="1" fontId="3" fillId="4" borderId="44" xfId="0" applyNumberFormat="1" applyFont="1" applyFill="1" applyBorder="1" applyAlignment="1">
      <alignment horizontal="left" vertical="center" wrapText="1"/>
    </xf>
    <xf numFmtId="1" fontId="3" fillId="4" borderId="44" xfId="0" applyNumberFormat="1" applyFont="1" applyFill="1" applyBorder="1" applyAlignment="1">
      <alignment horizontal="right" vertical="center" wrapText="1"/>
    </xf>
    <xf numFmtId="168" fontId="3" fillId="4" borderId="44" xfId="0" applyNumberFormat="1" applyFont="1" applyFill="1" applyBorder="1" applyAlignment="1">
      <alignment horizontal="right" vertical="center" wrapText="1"/>
    </xf>
    <xf numFmtId="1" fontId="3" fillId="11" borderId="44" xfId="0" applyNumberFormat="1" applyFont="1" applyFill="1" applyBorder="1" applyAlignment="1">
      <alignment horizontal="center" vertical="center" wrapText="1"/>
    </xf>
    <xf numFmtId="1" fontId="3" fillId="11" borderId="44" xfId="0" applyNumberFormat="1" applyFont="1" applyFill="1" applyBorder="1" applyAlignment="1">
      <alignment horizontal="right" vertical="center" wrapText="1"/>
    </xf>
    <xf numFmtId="168" fontId="3" fillId="11" borderId="44" xfId="0" applyNumberFormat="1" applyFont="1" applyFill="1" applyBorder="1" applyAlignment="1">
      <alignment horizontal="right" vertical="center" wrapText="1"/>
    </xf>
    <xf numFmtId="1" fontId="3" fillId="11" borderId="44" xfId="0" applyNumberFormat="1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vertical="top" wrapText="1"/>
    </xf>
    <xf numFmtId="0" fontId="21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0" fontId="10" fillId="24" borderId="38" xfId="0" applyFont="1" applyFill="1" applyBorder="1" applyAlignment="1">
      <alignment/>
    </xf>
    <xf numFmtId="0" fontId="13" fillId="24" borderId="36" xfId="0" applyNumberFormat="1" applyFont="1" applyFill="1" applyBorder="1" applyAlignment="1">
      <alignment vertical="center" wrapText="1" shrinkToFit="1"/>
    </xf>
    <xf numFmtId="168" fontId="5" fillId="0" borderId="23" xfId="0" applyNumberFormat="1" applyFont="1" applyBorder="1" applyAlignment="1">
      <alignment horizontal="center" vertical="center"/>
    </xf>
    <xf numFmtId="0" fontId="12" fillId="24" borderId="36" xfId="0" applyNumberFormat="1" applyFont="1" applyFill="1" applyBorder="1" applyAlignment="1">
      <alignment horizontal="left" vertical="center" wrapText="1" shrinkToFit="1"/>
    </xf>
    <xf numFmtId="0" fontId="13" fillId="24" borderId="37" xfId="0" applyNumberFormat="1" applyFont="1" applyFill="1" applyBorder="1" applyAlignment="1">
      <alignment horizontal="center" vertical="center" wrapText="1" shrinkToFit="1"/>
    </xf>
    <xf numFmtId="0" fontId="4" fillId="24" borderId="38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168" fontId="5" fillId="24" borderId="37" xfId="0" applyNumberFormat="1" applyFont="1" applyFill="1" applyBorder="1" applyAlignment="1">
      <alignment vertical="center"/>
    </xf>
    <xf numFmtId="0" fontId="10" fillId="24" borderId="0" xfId="0" applyFont="1" applyFill="1" applyAlignment="1">
      <alignment/>
    </xf>
    <xf numFmtId="0" fontId="4" fillId="25" borderId="10" xfId="0" applyFont="1" applyFill="1" applyBorder="1" applyAlignment="1">
      <alignment horizontal="left" vertical="center" wrapText="1"/>
    </xf>
    <xf numFmtId="0" fontId="4" fillId="25" borderId="2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25" borderId="29" xfId="0" applyFont="1" applyFill="1" applyBorder="1" applyAlignment="1">
      <alignment horizontal="left" vertical="center" wrapText="1"/>
    </xf>
    <xf numFmtId="0" fontId="22" fillId="25" borderId="3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left" vertical="center" wrapText="1"/>
    </xf>
    <xf numFmtId="0" fontId="4" fillId="25" borderId="3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/>
    </xf>
    <xf numFmtId="168" fontId="5" fillId="0" borderId="4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27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168" fontId="6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26" xfId="0" applyNumberFormat="1" applyFont="1" applyBorder="1" applyAlignment="1">
      <alignment horizontal="center" vertical="center"/>
    </xf>
    <xf numFmtId="168" fontId="5" fillId="0" borderId="27" xfId="0" applyNumberFormat="1" applyFont="1" applyBorder="1" applyAlignment="1">
      <alignment horizontal="center" vertical="center"/>
    </xf>
    <xf numFmtId="168" fontId="5" fillId="0" borderId="2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="160" zoomScaleSheetLayoutView="160" zoomScalePageLayoutView="0" workbookViewId="0" topLeftCell="A1">
      <selection activeCell="C10" sqref="C10"/>
    </sheetView>
  </sheetViews>
  <sheetFormatPr defaultColWidth="9.00390625" defaultRowHeight="12.75"/>
  <cols>
    <col min="4" max="4" width="16.75390625" style="0" customWidth="1"/>
    <col min="5" max="5" width="23.25390625" style="0" customWidth="1"/>
    <col min="6" max="6" width="13.875" style="0" customWidth="1"/>
    <col min="7" max="7" width="13.00390625" style="0" customWidth="1"/>
    <col min="8" max="8" width="10.25390625" style="7" customWidth="1"/>
    <col min="9" max="9" width="13.875" style="0" customWidth="1"/>
  </cols>
  <sheetData>
    <row r="2" spans="1:4" ht="12.75">
      <c r="A2" s="284" t="s">
        <v>373</v>
      </c>
      <c r="B2" s="284"/>
      <c r="C2" s="284"/>
      <c r="D2" s="284"/>
    </row>
    <row r="3" spans="1:4" ht="18" customHeight="1">
      <c r="A3" s="181" t="s">
        <v>651</v>
      </c>
      <c r="B3" s="181"/>
      <c r="C3" s="181"/>
      <c r="D3" s="181"/>
    </row>
    <row r="5" spans="1:3" ht="12.75">
      <c r="A5" s="284" t="s">
        <v>374</v>
      </c>
      <c r="B5" s="284"/>
      <c r="C5" s="284"/>
    </row>
    <row r="6" spans="1:11" ht="23.25" customHeight="1">
      <c r="A6" s="1" t="s">
        <v>375</v>
      </c>
      <c r="B6" s="1"/>
      <c r="C6" s="42" t="s">
        <v>326</v>
      </c>
      <c r="D6" s="1"/>
      <c r="K6" s="4"/>
    </row>
    <row r="7" spans="1:3" ht="12.75">
      <c r="A7" s="2">
        <v>1</v>
      </c>
      <c r="B7" s="3">
        <v>27</v>
      </c>
      <c r="C7" s="42" t="s">
        <v>327</v>
      </c>
    </row>
    <row r="8" spans="1:3" ht="12.75">
      <c r="A8" s="2">
        <v>2</v>
      </c>
      <c r="B8" s="3">
        <v>25</v>
      </c>
      <c r="C8" s="42" t="s">
        <v>128</v>
      </c>
    </row>
    <row r="9" spans="1:3" ht="12.75">
      <c r="A9" s="2">
        <v>3</v>
      </c>
      <c r="B9" s="3">
        <v>26</v>
      </c>
      <c r="C9" s="42" t="s">
        <v>328</v>
      </c>
    </row>
    <row r="10" spans="1:9" ht="12.75">
      <c r="A10" s="1"/>
      <c r="B10" s="1"/>
      <c r="C10" s="5"/>
      <c r="I10" s="7"/>
    </row>
    <row r="11" spans="3:9" ht="12.75">
      <c r="C11" s="5"/>
      <c r="I11" s="7"/>
    </row>
    <row r="12" spans="1:9" ht="12.75">
      <c r="A12" s="1"/>
      <c r="B12" s="1"/>
      <c r="C12" s="5"/>
      <c r="I12" s="7"/>
    </row>
    <row r="13" ht="12.75">
      <c r="C13" s="5"/>
    </row>
    <row r="14" ht="12.75">
      <c r="C14" s="6"/>
    </row>
    <row r="15" ht="12.75">
      <c r="C15" s="6"/>
    </row>
  </sheetData>
  <sheetProtection/>
  <mergeCells count="2">
    <mergeCell ref="A5:C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.75390625" style="9" customWidth="1"/>
    <col min="2" max="2" width="52.75390625" style="9" customWidth="1"/>
    <col min="3" max="4" width="15.75390625" style="9" customWidth="1"/>
    <col min="5" max="5" width="22.75390625" style="9" customWidth="1"/>
    <col min="6" max="7" width="13.75390625" style="9" customWidth="1"/>
    <col min="8" max="8" width="0.2421875" style="9" hidden="1" customWidth="1"/>
    <col min="9" max="16384" width="9.125" style="9" customWidth="1"/>
  </cols>
  <sheetData>
    <row r="1" ht="9" customHeight="1"/>
    <row r="2" spans="1:8" ht="18" customHeight="1">
      <c r="A2" s="285" t="s">
        <v>650</v>
      </c>
      <c r="B2" s="285"/>
      <c r="C2" s="285"/>
      <c r="D2" s="285"/>
      <c r="E2" s="285"/>
      <c r="F2" s="285"/>
      <c r="G2" s="285"/>
      <c r="H2" s="285"/>
    </row>
    <row r="3" spans="1:8" ht="9" customHeight="1">
      <c r="A3" s="12"/>
      <c r="B3" s="12"/>
      <c r="C3" s="12"/>
      <c r="D3" s="12"/>
      <c r="E3" s="12"/>
      <c r="F3" s="12"/>
      <c r="G3" s="12"/>
      <c r="H3" s="12"/>
    </row>
    <row r="4" spans="1:8" ht="18" customHeight="1">
      <c r="A4" s="292" t="s">
        <v>324</v>
      </c>
      <c r="B4" s="292"/>
      <c r="C4" s="292"/>
      <c r="D4" s="292"/>
      <c r="E4" s="292"/>
      <c r="F4" s="292"/>
      <c r="G4" s="292"/>
      <c r="H4" s="292"/>
    </row>
    <row r="5" spans="1:8" ht="9" customHeight="1">
      <c r="A5" s="13"/>
      <c r="B5" s="13"/>
      <c r="C5" s="13"/>
      <c r="D5" s="13"/>
      <c r="E5" s="13"/>
      <c r="F5" s="13"/>
      <c r="G5" s="13"/>
      <c r="H5" s="13"/>
    </row>
    <row r="6" spans="1:8" ht="18" customHeight="1">
      <c r="A6" s="292" t="s">
        <v>325</v>
      </c>
      <c r="B6" s="292"/>
      <c r="C6" s="292"/>
      <c r="D6" s="292"/>
      <c r="E6" s="292"/>
      <c r="F6" s="292"/>
      <c r="G6" s="292"/>
      <c r="H6" s="13"/>
    </row>
    <row r="7" spans="1:8" ht="9" customHeight="1">
      <c r="A7" s="13"/>
      <c r="B7" s="13"/>
      <c r="C7" s="13"/>
      <c r="D7" s="13"/>
      <c r="E7" s="13"/>
      <c r="F7" s="13"/>
      <c r="G7" s="13"/>
      <c r="H7" s="13"/>
    </row>
    <row r="8" spans="1:7" ht="18" customHeight="1">
      <c r="A8" s="292" t="s">
        <v>18</v>
      </c>
      <c r="B8" s="292"/>
      <c r="C8" s="292"/>
      <c r="D8" s="292"/>
      <c r="E8" s="292"/>
      <c r="F8" s="292"/>
      <c r="G8" s="292"/>
    </row>
    <row r="9" ht="21" customHeight="1"/>
    <row r="10" spans="1:7" ht="18" customHeight="1">
      <c r="A10" s="297" t="s">
        <v>377</v>
      </c>
      <c r="B10" s="297"/>
      <c r="C10" s="297"/>
      <c r="D10" s="297"/>
      <c r="E10" s="297"/>
      <c r="F10" s="297"/>
      <c r="G10" s="297"/>
    </row>
    <row r="11" spans="1:5" ht="9" customHeight="1" thickBot="1">
      <c r="A11" s="10"/>
      <c r="B11" s="10"/>
      <c r="C11" s="10"/>
      <c r="D11" s="10"/>
      <c r="E11" s="10"/>
    </row>
    <row r="12" spans="1:7" ht="48" customHeight="1">
      <c r="A12" s="288" t="s">
        <v>378</v>
      </c>
      <c r="B12" s="286" t="s">
        <v>385</v>
      </c>
      <c r="C12" s="286" t="s">
        <v>386</v>
      </c>
      <c r="D12" s="286"/>
      <c r="E12" s="290" t="s">
        <v>389</v>
      </c>
      <c r="F12" s="286" t="s">
        <v>357</v>
      </c>
      <c r="G12" s="276"/>
    </row>
    <row r="13" spans="1:7" ht="39" customHeight="1">
      <c r="A13" s="289"/>
      <c r="B13" s="287"/>
      <c r="C13" s="18" t="s">
        <v>387</v>
      </c>
      <c r="D13" s="18" t="s">
        <v>388</v>
      </c>
      <c r="E13" s="291"/>
      <c r="F13" s="287"/>
      <c r="G13" s="277"/>
    </row>
    <row r="14" spans="1:7" ht="27" customHeight="1">
      <c r="A14" s="22">
        <v>1</v>
      </c>
      <c r="B14" s="19" t="s">
        <v>384</v>
      </c>
      <c r="C14" s="43">
        <f>SUM(C15+C16+C17+C18)</f>
        <v>453</v>
      </c>
      <c r="D14" s="43">
        <f>SUM(D15+D16+D17+D18)</f>
        <v>3202</v>
      </c>
      <c r="E14" s="44">
        <f>D14/(титул!B7+титул!B8+титул!B9)</f>
        <v>41.05128205128205</v>
      </c>
      <c r="F14" s="293">
        <f>(гум!H134+'матем '!H40+'проф '!H163+общеобраз!H163)/общий!D14*100</f>
        <v>40.34978138663335</v>
      </c>
      <c r="G14" s="294"/>
    </row>
    <row r="15" spans="1:7" ht="39" customHeight="1">
      <c r="A15" s="22">
        <v>2</v>
      </c>
      <c r="B15" s="19" t="s">
        <v>219</v>
      </c>
      <c r="C15" s="43">
        <f>гум!F134</f>
        <v>121</v>
      </c>
      <c r="D15" s="43">
        <f>гум!E134</f>
        <v>1122</v>
      </c>
      <c r="E15" s="44">
        <f>D15/гум!C134</f>
        <v>4.434782608695652</v>
      </c>
      <c r="F15" s="293">
        <f>гум!H134/гум!E134*100</f>
        <v>47.23707664884135</v>
      </c>
      <c r="G15" s="294"/>
    </row>
    <row r="16" spans="1:7" ht="27" customHeight="1">
      <c r="A16" s="22">
        <v>3</v>
      </c>
      <c r="B16" s="19" t="s">
        <v>220</v>
      </c>
      <c r="C16" s="43">
        <f>'матем '!F40</f>
        <v>31</v>
      </c>
      <c r="D16" s="43">
        <f>'матем '!E40</f>
        <v>231</v>
      </c>
      <c r="E16" s="44">
        <f>D16/'матем '!C40</f>
        <v>2.264705882352941</v>
      </c>
      <c r="F16" s="293">
        <f>'матем '!H40/'матем '!E40*100</f>
        <v>42.857142857142854</v>
      </c>
      <c r="G16" s="294"/>
    </row>
    <row r="17" spans="1:7" ht="27" customHeight="1" thickBot="1">
      <c r="A17" s="23">
        <v>4</v>
      </c>
      <c r="B17" s="24" t="s">
        <v>380</v>
      </c>
      <c r="C17" s="45">
        <f>'проф '!F163</f>
        <v>151</v>
      </c>
      <c r="D17" s="45">
        <f>'проф '!E163</f>
        <v>560</v>
      </c>
      <c r="E17" s="46">
        <f>D17/'проф '!C163</f>
        <v>1.2962962962962963</v>
      </c>
      <c r="F17" s="295">
        <f>'проф '!H163/'проф '!E163*100</f>
        <v>31.25</v>
      </c>
      <c r="G17" s="296"/>
    </row>
    <row r="18" spans="1:7" ht="27" customHeight="1">
      <c r="A18" s="22">
        <v>5</v>
      </c>
      <c r="B18" s="19" t="s">
        <v>492</v>
      </c>
      <c r="C18" s="43">
        <f>общеобраз!F163</f>
        <v>150</v>
      </c>
      <c r="D18" s="43">
        <f>общеобраз!E163</f>
        <v>1289</v>
      </c>
      <c r="E18" s="44">
        <f>D18/общеобраз!C163</f>
        <v>3.978395061728395</v>
      </c>
      <c r="F18" s="293">
        <f>общеобраз!H163/общеобраз!E163*100</f>
        <v>37.85880527540729</v>
      </c>
      <c r="G18" s="294"/>
    </row>
  </sheetData>
  <sheetProtection/>
  <mergeCells count="15">
    <mergeCell ref="F18:G18"/>
    <mergeCell ref="F17:G17"/>
    <mergeCell ref="A8:G8"/>
    <mergeCell ref="A10:G10"/>
    <mergeCell ref="F12:G13"/>
    <mergeCell ref="F14:G14"/>
    <mergeCell ref="F15:G15"/>
    <mergeCell ref="F16:G16"/>
    <mergeCell ref="A2:H2"/>
    <mergeCell ref="B12:B13"/>
    <mergeCell ref="A12:A13"/>
    <mergeCell ref="C12:D12"/>
    <mergeCell ref="E12:E13"/>
    <mergeCell ref="A6:G6"/>
    <mergeCell ref="A4:H4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4.125" style="8" customWidth="1"/>
    <col min="2" max="2" width="26.75390625" style="8" customWidth="1"/>
    <col min="3" max="3" width="21.75390625" style="8" customWidth="1"/>
    <col min="4" max="4" width="75.875" style="11" customWidth="1"/>
    <col min="5" max="5" width="12.25390625" style="8" customWidth="1"/>
    <col min="6" max="6" width="9.125" style="8" customWidth="1"/>
    <col min="7" max="9" width="12.75390625" style="8" customWidth="1"/>
    <col min="10" max="11" width="12.625" style="8" customWidth="1"/>
    <col min="12" max="12" width="13.625" style="8" customWidth="1"/>
    <col min="13" max="16384" width="9.125" style="8" customWidth="1"/>
  </cols>
  <sheetData>
    <row r="1" spans="1:11" ht="90.75" customHeight="1" thickBot="1">
      <c r="A1" s="66" t="s">
        <v>378</v>
      </c>
      <c r="B1" s="27" t="s">
        <v>390</v>
      </c>
      <c r="C1" s="27" t="s">
        <v>391</v>
      </c>
      <c r="D1" s="60" t="s">
        <v>392</v>
      </c>
      <c r="E1" s="50" t="s">
        <v>393</v>
      </c>
      <c r="F1" s="61" t="s">
        <v>249</v>
      </c>
      <c r="G1" s="36" t="s">
        <v>376</v>
      </c>
      <c r="H1" s="36" t="s">
        <v>250</v>
      </c>
      <c r="I1" s="36" t="s">
        <v>679</v>
      </c>
      <c r="J1" s="36" t="s">
        <v>356</v>
      </c>
      <c r="K1" s="62" t="s">
        <v>689</v>
      </c>
    </row>
    <row r="2" spans="1:11" ht="11.25" customHeight="1" thickBot="1">
      <c r="A2" s="301">
        <v>1</v>
      </c>
      <c r="B2" s="281" t="s">
        <v>228</v>
      </c>
      <c r="C2" s="27">
        <f>титул!B8</f>
        <v>25</v>
      </c>
      <c r="D2" s="53" t="s">
        <v>592</v>
      </c>
      <c r="E2" s="54">
        <v>1</v>
      </c>
      <c r="F2" s="113">
        <v>1</v>
      </c>
      <c r="G2" s="114">
        <v>2008</v>
      </c>
      <c r="H2" s="114">
        <f>IF(G2&gt;2010,E2,0)</f>
        <v>0</v>
      </c>
      <c r="I2" s="114">
        <v>1</v>
      </c>
      <c r="J2" s="216">
        <f>IF(G2&gt;2010,I2,0)</f>
        <v>0</v>
      </c>
      <c r="K2" s="278">
        <f>SUM(H2:H17)/C2</f>
        <v>2.28</v>
      </c>
    </row>
    <row r="3" spans="1:11" ht="11.25" customHeight="1" thickBot="1">
      <c r="A3" s="302"/>
      <c r="B3" s="282"/>
      <c r="C3" s="28"/>
      <c r="D3" s="55" t="s">
        <v>593</v>
      </c>
      <c r="E3" s="56">
        <v>2</v>
      </c>
      <c r="F3" s="115">
        <v>1</v>
      </c>
      <c r="G3" s="57">
        <v>2002</v>
      </c>
      <c r="H3" s="114">
        <f aca="true" t="shared" si="0" ref="H3:H66">IF(G3&gt;2010,E3,0)</f>
        <v>0</v>
      </c>
      <c r="I3" s="57">
        <v>2</v>
      </c>
      <c r="J3" s="216">
        <f aca="true" t="shared" si="1" ref="J3:J66">IF(G3&gt;2010,I3,0)</f>
        <v>0</v>
      </c>
      <c r="K3" s="279"/>
    </row>
    <row r="4" spans="1:11" ht="11.25" customHeight="1" thickBot="1">
      <c r="A4" s="302"/>
      <c r="B4" s="282"/>
      <c r="C4" s="28"/>
      <c r="D4" s="55" t="s">
        <v>703</v>
      </c>
      <c r="E4" s="56">
        <v>1</v>
      </c>
      <c r="F4" s="115">
        <v>1</v>
      </c>
      <c r="G4" s="57">
        <v>2002</v>
      </c>
      <c r="H4" s="114">
        <f t="shared" si="0"/>
        <v>0</v>
      </c>
      <c r="I4" s="57">
        <v>1</v>
      </c>
      <c r="J4" s="216">
        <f t="shared" si="1"/>
        <v>0</v>
      </c>
      <c r="K4" s="279"/>
    </row>
    <row r="5" spans="1:11" ht="11.25" customHeight="1" thickBot="1">
      <c r="A5" s="21"/>
      <c r="B5" s="28"/>
      <c r="C5" s="28"/>
      <c r="D5" s="55" t="s">
        <v>704</v>
      </c>
      <c r="E5" s="56">
        <v>1</v>
      </c>
      <c r="F5" s="115">
        <v>1</v>
      </c>
      <c r="G5" s="57">
        <v>2004</v>
      </c>
      <c r="H5" s="114">
        <f t="shared" si="0"/>
        <v>0</v>
      </c>
      <c r="I5" s="57">
        <v>1</v>
      </c>
      <c r="J5" s="216">
        <f t="shared" si="1"/>
        <v>0</v>
      </c>
      <c r="K5" s="279"/>
    </row>
    <row r="6" spans="1:11" ht="11.25" customHeight="1" thickBot="1">
      <c r="A6" s="21"/>
      <c r="B6" s="28"/>
      <c r="C6" s="28"/>
      <c r="D6" s="55" t="s">
        <v>251</v>
      </c>
      <c r="E6" s="56">
        <v>2</v>
      </c>
      <c r="F6" s="115">
        <v>0</v>
      </c>
      <c r="G6" s="57">
        <v>2002</v>
      </c>
      <c r="H6" s="114">
        <f t="shared" si="0"/>
        <v>0</v>
      </c>
      <c r="I6" s="57">
        <v>2</v>
      </c>
      <c r="J6" s="216">
        <f t="shared" si="1"/>
        <v>0</v>
      </c>
      <c r="K6" s="279"/>
    </row>
    <row r="7" spans="1:11" ht="23.25" thickBot="1">
      <c r="A7" s="21"/>
      <c r="B7" s="28"/>
      <c r="C7" s="28"/>
      <c r="D7" s="55" t="s">
        <v>705</v>
      </c>
      <c r="E7" s="56">
        <v>1</v>
      </c>
      <c r="F7" s="115">
        <v>1</v>
      </c>
      <c r="G7" s="57">
        <v>2003</v>
      </c>
      <c r="H7" s="114">
        <f t="shared" si="0"/>
        <v>0</v>
      </c>
      <c r="I7" s="57">
        <v>0</v>
      </c>
      <c r="J7" s="216">
        <f t="shared" si="1"/>
        <v>0</v>
      </c>
      <c r="K7" s="279"/>
    </row>
    <row r="8" spans="1:11" ht="23.25" thickBot="1">
      <c r="A8" s="21"/>
      <c r="B8" s="28"/>
      <c r="C8" s="28"/>
      <c r="D8" s="258" t="s">
        <v>419</v>
      </c>
      <c r="E8" s="259">
        <v>27</v>
      </c>
      <c r="F8" s="264">
        <v>0</v>
      </c>
      <c r="G8" s="265">
        <v>2013</v>
      </c>
      <c r="H8" s="114">
        <f t="shared" si="0"/>
        <v>27</v>
      </c>
      <c r="I8" s="265">
        <v>27</v>
      </c>
      <c r="J8" s="216">
        <f t="shared" si="1"/>
        <v>27</v>
      </c>
      <c r="K8" s="279"/>
    </row>
    <row r="9" spans="1:11" ht="23.25" thickBot="1">
      <c r="A9" s="21"/>
      <c r="B9" s="28"/>
      <c r="C9" s="28"/>
      <c r="D9" s="258" t="s">
        <v>1</v>
      </c>
      <c r="E9" s="259">
        <v>20</v>
      </c>
      <c r="F9" s="264">
        <v>1</v>
      </c>
      <c r="G9" s="265">
        <v>2014</v>
      </c>
      <c r="H9" s="114">
        <f t="shared" si="0"/>
        <v>20</v>
      </c>
      <c r="I9" s="265">
        <v>20</v>
      </c>
      <c r="J9" s="216">
        <f t="shared" si="1"/>
        <v>20</v>
      </c>
      <c r="K9" s="279"/>
    </row>
    <row r="10" spans="1:11" ht="23.25" thickBot="1">
      <c r="A10" s="21"/>
      <c r="B10" s="28"/>
      <c r="C10" s="28"/>
      <c r="D10" s="260" t="s">
        <v>2</v>
      </c>
      <c r="E10" s="255">
        <v>10</v>
      </c>
      <c r="F10" s="256">
        <v>1</v>
      </c>
      <c r="G10" s="257">
        <v>2015</v>
      </c>
      <c r="H10" s="114">
        <f t="shared" si="0"/>
        <v>10</v>
      </c>
      <c r="I10" s="257">
        <v>10</v>
      </c>
      <c r="J10" s="216">
        <f t="shared" si="1"/>
        <v>10</v>
      </c>
      <c r="K10" s="279"/>
    </row>
    <row r="11" spans="1:11" ht="22.5" customHeight="1" thickBot="1">
      <c r="A11" s="21"/>
      <c r="B11" s="28"/>
      <c r="C11" s="29"/>
      <c r="D11" s="55" t="s">
        <v>706</v>
      </c>
      <c r="E11" s="56">
        <v>5</v>
      </c>
      <c r="F11" s="115">
        <v>1</v>
      </c>
      <c r="G11" s="57">
        <v>2002</v>
      </c>
      <c r="H11" s="114">
        <f t="shared" si="0"/>
        <v>0</v>
      </c>
      <c r="I11" s="57">
        <v>3</v>
      </c>
      <c r="J11" s="216">
        <f t="shared" si="1"/>
        <v>0</v>
      </c>
      <c r="K11" s="279"/>
    </row>
    <row r="12" spans="1:11" ht="11.25" customHeight="1" thickBot="1">
      <c r="A12" s="21"/>
      <c r="B12" s="28"/>
      <c r="C12" s="29"/>
      <c r="D12" s="55" t="s">
        <v>274</v>
      </c>
      <c r="E12" s="56">
        <v>15</v>
      </c>
      <c r="F12" s="115">
        <v>1</v>
      </c>
      <c r="G12" s="57">
        <v>2001</v>
      </c>
      <c r="H12" s="114">
        <f t="shared" si="0"/>
        <v>0</v>
      </c>
      <c r="I12" s="57">
        <v>0</v>
      </c>
      <c r="J12" s="216">
        <f t="shared" si="1"/>
        <v>0</v>
      </c>
      <c r="K12" s="279"/>
    </row>
    <row r="13" spans="1:11" ht="11.25" customHeight="1" thickBot="1">
      <c r="A13" s="21"/>
      <c r="B13" s="28"/>
      <c r="C13" s="29"/>
      <c r="D13" s="55" t="s">
        <v>275</v>
      </c>
      <c r="E13" s="56">
        <v>3</v>
      </c>
      <c r="F13" s="115">
        <v>1</v>
      </c>
      <c r="G13" s="57">
        <v>2000</v>
      </c>
      <c r="H13" s="114">
        <f t="shared" si="0"/>
        <v>0</v>
      </c>
      <c r="I13" s="57">
        <v>3</v>
      </c>
      <c r="J13" s="216">
        <f t="shared" si="1"/>
        <v>0</v>
      </c>
      <c r="K13" s="279"/>
    </row>
    <row r="14" spans="1:11" ht="11.25" customHeight="1" thickBot="1">
      <c r="A14" s="21"/>
      <c r="B14" s="28"/>
      <c r="C14" s="29"/>
      <c r="D14" s="55" t="s">
        <v>276</v>
      </c>
      <c r="E14" s="56">
        <v>2</v>
      </c>
      <c r="F14" s="115">
        <v>1</v>
      </c>
      <c r="G14" s="57">
        <v>1998</v>
      </c>
      <c r="H14" s="114">
        <f t="shared" si="0"/>
        <v>0</v>
      </c>
      <c r="I14" s="57">
        <v>2</v>
      </c>
      <c r="J14" s="216">
        <f t="shared" si="1"/>
        <v>0</v>
      </c>
      <c r="K14" s="279"/>
    </row>
    <row r="15" spans="1:11" ht="11.25" customHeight="1" thickBot="1">
      <c r="A15" s="21"/>
      <c r="B15" s="28"/>
      <c r="C15" s="29"/>
      <c r="D15" s="55" t="s">
        <v>277</v>
      </c>
      <c r="E15" s="56">
        <v>5</v>
      </c>
      <c r="F15" s="115">
        <v>1</v>
      </c>
      <c r="G15" s="57">
        <v>2000</v>
      </c>
      <c r="H15" s="114">
        <f t="shared" si="0"/>
        <v>0</v>
      </c>
      <c r="I15" s="57">
        <v>5</v>
      </c>
      <c r="J15" s="216">
        <f t="shared" si="1"/>
        <v>0</v>
      </c>
      <c r="K15" s="279"/>
    </row>
    <row r="16" spans="1:11" ht="11.25" customHeight="1" thickBot="1">
      <c r="A16" s="21"/>
      <c r="B16" s="28"/>
      <c r="C16" s="29"/>
      <c r="D16" s="55" t="s">
        <v>314</v>
      </c>
      <c r="E16" s="56">
        <v>4</v>
      </c>
      <c r="F16" s="115">
        <v>1</v>
      </c>
      <c r="G16" s="57">
        <v>2000</v>
      </c>
      <c r="H16" s="114">
        <f t="shared" si="0"/>
        <v>0</v>
      </c>
      <c r="I16" s="57">
        <v>0</v>
      </c>
      <c r="J16" s="216">
        <f t="shared" si="1"/>
        <v>0</v>
      </c>
      <c r="K16" s="279"/>
    </row>
    <row r="17" spans="1:11" ht="24.75" customHeight="1" thickBot="1">
      <c r="A17" s="21"/>
      <c r="B17" s="28"/>
      <c r="C17" s="30"/>
      <c r="D17" s="58" t="s">
        <v>682</v>
      </c>
      <c r="E17" s="59">
        <v>2</v>
      </c>
      <c r="F17" s="124">
        <v>0</v>
      </c>
      <c r="G17" s="125">
        <v>2007</v>
      </c>
      <c r="H17" s="114">
        <f t="shared" si="0"/>
        <v>0</v>
      </c>
      <c r="I17" s="125">
        <v>2</v>
      </c>
      <c r="J17" s="216">
        <f t="shared" si="1"/>
        <v>0</v>
      </c>
      <c r="K17" s="280"/>
    </row>
    <row r="18" spans="1:11" s="14" customFormat="1" ht="11.25" customHeight="1" thickBot="1">
      <c r="A18" s="283">
        <v>2</v>
      </c>
      <c r="B18" s="303" t="s">
        <v>382</v>
      </c>
      <c r="C18" s="27">
        <f>титул!B8</f>
        <v>25</v>
      </c>
      <c r="D18" s="53" t="s">
        <v>396</v>
      </c>
      <c r="E18" s="54">
        <v>2</v>
      </c>
      <c r="F18" s="113">
        <v>1</v>
      </c>
      <c r="G18" s="114">
        <v>2008</v>
      </c>
      <c r="H18" s="114">
        <f t="shared" si="0"/>
        <v>0</v>
      </c>
      <c r="I18" s="114">
        <v>0</v>
      </c>
      <c r="J18" s="216">
        <f t="shared" si="1"/>
        <v>0</v>
      </c>
      <c r="K18" s="278">
        <f>SUM(H18:H41)/C18</f>
        <v>4.36</v>
      </c>
    </row>
    <row r="19" spans="1:11" s="14" customFormat="1" ht="23.25" thickBot="1">
      <c r="A19" s="298"/>
      <c r="B19" s="304"/>
      <c r="C19" s="28"/>
      <c r="D19" s="55" t="s">
        <v>423</v>
      </c>
      <c r="E19" s="56">
        <v>15</v>
      </c>
      <c r="F19" s="115">
        <v>1</v>
      </c>
      <c r="G19" s="57">
        <v>2010</v>
      </c>
      <c r="H19" s="114">
        <f t="shared" si="0"/>
        <v>0</v>
      </c>
      <c r="I19" s="57">
        <v>0</v>
      </c>
      <c r="J19" s="216">
        <f t="shared" si="1"/>
        <v>0</v>
      </c>
      <c r="K19" s="279"/>
    </row>
    <row r="20" spans="1:11" s="14" customFormat="1" ht="38.25" customHeight="1" thickBot="1">
      <c r="A20" s="21"/>
      <c r="B20" s="28"/>
      <c r="C20" s="28"/>
      <c r="D20" s="55" t="s">
        <v>87</v>
      </c>
      <c r="E20" s="56">
        <v>12</v>
      </c>
      <c r="F20" s="115">
        <v>0</v>
      </c>
      <c r="G20" s="57">
        <v>2013</v>
      </c>
      <c r="H20" s="114">
        <f t="shared" si="0"/>
        <v>12</v>
      </c>
      <c r="I20" s="57">
        <v>12</v>
      </c>
      <c r="J20" s="216">
        <f t="shared" si="1"/>
        <v>12</v>
      </c>
      <c r="K20" s="279"/>
    </row>
    <row r="21" spans="1:11" s="14" customFormat="1" ht="40.5" customHeight="1" thickBot="1">
      <c r="A21" s="21"/>
      <c r="B21" s="28"/>
      <c r="C21" s="28"/>
      <c r="D21" s="55" t="s">
        <v>88</v>
      </c>
      <c r="E21" s="56">
        <v>12</v>
      </c>
      <c r="F21" s="115">
        <v>0</v>
      </c>
      <c r="G21" s="57">
        <v>2013</v>
      </c>
      <c r="H21" s="114">
        <f t="shared" si="0"/>
        <v>12</v>
      </c>
      <c r="I21" s="57">
        <v>12</v>
      </c>
      <c r="J21" s="216">
        <f t="shared" si="1"/>
        <v>12</v>
      </c>
      <c r="K21" s="279"/>
    </row>
    <row r="22" spans="1:11" s="14" customFormat="1" ht="40.5" customHeight="1" thickBot="1">
      <c r="A22" s="21"/>
      <c r="B22" s="28"/>
      <c r="C22" s="28"/>
      <c r="D22" s="260" t="s">
        <v>3</v>
      </c>
      <c r="E22" s="255">
        <v>25</v>
      </c>
      <c r="F22" s="256">
        <v>1</v>
      </c>
      <c r="G22" s="257">
        <v>2014</v>
      </c>
      <c r="H22" s="114">
        <f t="shared" si="0"/>
        <v>25</v>
      </c>
      <c r="I22" s="257">
        <v>25</v>
      </c>
      <c r="J22" s="216">
        <f t="shared" si="1"/>
        <v>25</v>
      </c>
      <c r="K22" s="279"/>
    </row>
    <row r="23" spans="1:11" s="14" customFormat="1" ht="40.5" customHeight="1" thickBot="1">
      <c r="A23" s="21"/>
      <c r="B23" s="28"/>
      <c r="C23" s="28"/>
      <c r="D23" s="260" t="s">
        <v>4</v>
      </c>
      <c r="E23" s="255">
        <v>25</v>
      </c>
      <c r="F23" s="256">
        <v>1</v>
      </c>
      <c r="G23" s="257">
        <v>2014</v>
      </c>
      <c r="H23" s="114">
        <f t="shared" si="0"/>
        <v>25</v>
      </c>
      <c r="I23" s="257">
        <v>25</v>
      </c>
      <c r="J23" s="216">
        <f t="shared" si="1"/>
        <v>25</v>
      </c>
      <c r="K23" s="279"/>
    </row>
    <row r="24" spans="1:11" s="14" customFormat="1" ht="27" customHeight="1" thickBot="1">
      <c r="A24" s="21"/>
      <c r="B24" s="28"/>
      <c r="C24" s="28"/>
      <c r="D24" s="261" t="s">
        <v>5</v>
      </c>
      <c r="E24" s="255">
        <v>20</v>
      </c>
      <c r="F24" s="256">
        <v>1</v>
      </c>
      <c r="G24" s="257">
        <v>2014</v>
      </c>
      <c r="H24" s="114">
        <f t="shared" si="0"/>
        <v>20</v>
      </c>
      <c r="I24" s="257">
        <v>0</v>
      </c>
      <c r="J24" s="216">
        <f t="shared" si="1"/>
        <v>0</v>
      </c>
      <c r="K24" s="279"/>
    </row>
    <row r="25" spans="1:11" s="14" customFormat="1" ht="16.5" customHeight="1" thickBot="1">
      <c r="A25" s="21"/>
      <c r="B25" s="28"/>
      <c r="C25" s="28"/>
      <c r="D25" s="260" t="s">
        <v>594</v>
      </c>
      <c r="E25" s="255">
        <v>15</v>
      </c>
      <c r="F25" s="256">
        <v>1</v>
      </c>
      <c r="G25" s="257">
        <v>2015</v>
      </c>
      <c r="H25" s="114">
        <f t="shared" si="0"/>
        <v>15</v>
      </c>
      <c r="I25" s="257">
        <v>15</v>
      </c>
      <c r="J25" s="216">
        <f t="shared" si="1"/>
        <v>15</v>
      </c>
      <c r="K25" s="279"/>
    </row>
    <row r="26" spans="1:11" s="14" customFormat="1" ht="23.25" thickBot="1">
      <c r="A26" s="21"/>
      <c r="B26" s="28"/>
      <c r="C26" s="28"/>
      <c r="D26" s="55" t="s">
        <v>697</v>
      </c>
      <c r="E26" s="56">
        <v>1</v>
      </c>
      <c r="F26" s="115">
        <v>1</v>
      </c>
      <c r="G26" s="57">
        <v>2003</v>
      </c>
      <c r="H26" s="114">
        <f t="shared" si="0"/>
        <v>0</v>
      </c>
      <c r="I26" s="57">
        <v>1</v>
      </c>
      <c r="J26" s="216">
        <f t="shared" si="1"/>
        <v>0</v>
      </c>
      <c r="K26" s="279"/>
    </row>
    <row r="27" spans="1:11" s="14" customFormat="1" ht="23.25" thickBot="1">
      <c r="A27" s="21"/>
      <c r="B27" s="28"/>
      <c r="C27" s="28"/>
      <c r="D27" s="55" t="s">
        <v>698</v>
      </c>
      <c r="E27" s="56">
        <v>2</v>
      </c>
      <c r="F27" s="115">
        <v>1</v>
      </c>
      <c r="G27" s="57">
        <v>2001</v>
      </c>
      <c r="H27" s="114">
        <f t="shared" si="0"/>
        <v>0</v>
      </c>
      <c r="I27" s="57">
        <v>2</v>
      </c>
      <c r="J27" s="216">
        <f t="shared" si="1"/>
        <v>0</v>
      </c>
      <c r="K27" s="279"/>
    </row>
    <row r="28" spans="1:11" s="14" customFormat="1" ht="11.25" customHeight="1" thickBot="1">
      <c r="A28" s="21"/>
      <c r="B28" s="28"/>
      <c r="C28" s="28"/>
      <c r="D28" s="55" t="s">
        <v>683</v>
      </c>
      <c r="E28" s="56">
        <v>3</v>
      </c>
      <c r="F28" s="115">
        <v>1</v>
      </c>
      <c r="G28" s="57">
        <v>2000</v>
      </c>
      <c r="H28" s="114">
        <f t="shared" si="0"/>
        <v>0</v>
      </c>
      <c r="I28" s="57">
        <v>3</v>
      </c>
      <c r="J28" s="216">
        <f t="shared" si="1"/>
        <v>0</v>
      </c>
      <c r="K28" s="279"/>
    </row>
    <row r="29" spans="1:11" s="14" customFormat="1" ht="11.25" customHeight="1" thickBot="1">
      <c r="A29" s="21"/>
      <c r="B29" s="28"/>
      <c r="C29" s="28"/>
      <c r="D29" s="55" t="s">
        <v>700</v>
      </c>
      <c r="E29" s="56">
        <v>11</v>
      </c>
      <c r="F29" s="115">
        <v>1</v>
      </c>
      <c r="G29" s="57">
        <v>2000</v>
      </c>
      <c r="H29" s="114">
        <f t="shared" si="0"/>
        <v>0</v>
      </c>
      <c r="I29" s="57">
        <v>11</v>
      </c>
      <c r="J29" s="216">
        <f t="shared" si="1"/>
        <v>0</v>
      </c>
      <c r="K29" s="279"/>
    </row>
    <row r="30" spans="1:11" s="14" customFormat="1" ht="11.25" customHeight="1" thickBot="1">
      <c r="A30" s="21"/>
      <c r="B30" s="29"/>
      <c r="C30" s="29"/>
      <c r="D30" s="55" t="s">
        <v>701</v>
      </c>
      <c r="E30" s="56">
        <v>2</v>
      </c>
      <c r="F30" s="115">
        <v>1</v>
      </c>
      <c r="G30" s="57">
        <v>2000</v>
      </c>
      <c r="H30" s="114">
        <f t="shared" si="0"/>
        <v>0</v>
      </c>
      <c r="I30" s="57">
        <v>0</v>
      </c>
      <c r="J30" s="216">
        <f t="shared" si="1"/>
        <v>0</v>
      </c>
      <c r="K30" s="279"/>
    </row>
    <row r="31" spans="1:11" s="14" customFormat="1" ht="23.25" thickBot="1">
      <c r="A31" s="21"/>
      <c r="B31" s="29"/>
      <c r="C31" s="29"/>
      <c r="D31" s="55" t="s">
        <v>702</v>
      </c>
      <c r="E31" s="56">
        <v>1</v>
      </c>
      <c r="F31" s="115">
        <v>1</v>
      </c>
      <c r="G31" s="57">
        <v>2004</v>
      </c>
      <c r="H31" s="114">
        <f t="shared" si="0"/>
        <v>0</v>
      </c>
      <c r="I31" s="57">
        <v>0</v>
      </c>
      <c r="J31" s="216">
        <f t="shared" si="1"/>
        <v>0</v>
      </c>
      <c r="K31" s="279"/>
    </row>
    <row r="32" spans="1:11" s="14" customFormat="1" ht="23.25" thickBot="1">
      <c r="A32" s="21"/>
      <c r="B32" s="29"/>
      <c r="C32" s="29"/>
      <c r="D32" s="55" t="s">
        <v>359</v>
      </c>
      <c r="E32" s="56">
        <v>3</v>
      </c>
      <c r="F32" s="115">
        <v>1</v>
      </c>
      <c r="G32" s="57">
        <v>2003</v>
      </c>
      <c r="H32" s="114">
        <f t="shared" si="0"/>
        <v>0</v>
      </c>
      <c r="I32" s="57">
        <v>3</v>
      </c>
      <c r="J32" s="216">
        <f t="shared" si="1"/>
        <v>0</v>
      </c>
      <c r="K32" s="279"/>
    </row>
    <row r="33" spans="1:11" s="14" customFormat="1" ht="11.25" customHeight="1" thickBot="1">
      <c r="A33" s="21"/>
      <c r="B33" s="29"/>
      <c r="C33" s="29"/>
      <c r="D33" s="55" t="s">
        <v>358</v>
      </c>
      <c r="E33" s="56">
        <v>10</v>
      </c>
      <c r="F33" s="115">
        <v>1</v>
      </c>
      <c r="G33" s="57">
        <v>2006</v>
      </c>
      <c r="H33" s="114">
        <f t="shared" si="0"/>
        <v>0</v>
      </c>
      <c r="I33" s="57">
        <v>10</v>
      </c>
      <c r="J33" s="216">
        <f t="shared" si="1"/>
        <v>0</v>
      </c>
      <c r="K33" s="279"/>
    </row>
    <row r="34" spans="1:11" s="14" customFormat="1" ht="11.25" customHeight="1" thickBot="1">
      <c r="A34" s="21"/>
      <c r="B34" s="29"/>
      <c r="C34" s="29"/>
      <c r="D34" s="55" t="s">
        <v>361</v>
      </c>
      <c r="E34" s="56">
        <v>3</v>
      </c>
      <c r="F34" s="115">
        <v>1</v>
      </c>
      <c r="G34" s="57">
        <v>2005</v>
      </c>
      <c r="H34" s="114">
        <f t="shared" si="0"/>
        <v>0</v>
      </c>
      <c r="I34" s="57">
        <v>3</v>
      </c>
      <c r="J34" s="216">
        <f t="shared" si="1"/>
        <v>0</v>
      </c>
      <c r="K34" s="279"/>
    </row>
    <row r="35" spans="1:11" s="14" customFormat="1" ht="23.25" thickBot="1">
      <c r="A35" s="21"/>
      <c r="B35" s="29"/>
      <c r="C35" s="29"/>
      <c r="D35" s="55" t="s">
        <v>362</v>
      </c>
      <c r="E35" s="56">
        <v>2</v>
      </c>
      <c r="F35" s="115">
        <v>1</v>
      </c>
      <c r="G35" s="57">
        <v>2007</v>
      </c>
      <c r="H35" s="114">
        <f t="shared" si="0"/>
        <v>0</v>
      </c>
      <c r="I35" s="57">
        <v>2</v>
      </c>
      <c r="J35" s="216">
        <f t="shared" si="1"/>
        <v>0</v>
      </c>
      <c r="K35" s="279"/>
    </row>
    <row r="36" spans="1:11" s="14" customFormat="1" ht="23.25" thickBot="1">
      <c r="A36" s="21"/>
      <c r="B36" s="29"/>
      <c r="C36" s="29"/>
      <c r="D36" s="55" t="s">
        <v>451</v>
      </c>
      <c r="E36" s="56">
        <v>4</v>
      </c>
      <c r="F36" s="115">
        <v>0</v>
      </c>
      <c r="G36" s="57">
        <v>2005</v>
      </c>
      <c r="H36" s="114">
        <f t="shared" si="0"/>
        <v>0</v>
      </c>
      <c r="I36" s="57">
        <v>4</v>
      </c>
      <c r="J36" s="216">
        <f t="shared" si="1"/>
        <v>0</v>
      </c>
      <c r="K36" s="279"/>
    </row>
    <row r="37" spans="1:11" s="14" customFormat="1" ht="23.25" thickBot="1">
      <c r="A37" s="21"/>
      <c r="B37" s="29"/>
      <c r="C37" s="29"/>
      <c r="D37" s="55" t="s">
        <v>313</v>
      </c>
      <c r="E37" s="56">
        <v>7</v>
      </c>
      <c r="F37" s="115">
        <v>1</v>
      </c>
      <c r="G37" s="57">
        <v>2002</v>
      </c>
      <c r="H37" s="114">
        <f t="shared" si="0"/>
        <v>0</v>
      </c>
      <c r="I37" s="57">
        <v>7</v>
      </c>
      <c r="J37" s="216">
        <f t="shared" si="1"/>
        <v>0</v>
      </c>
      <c r="K37" s="279"/>
    </row>
    <row r="38" spans="1:11" s="14" customFormat="1" ht="23.25" thickBot="1">
      <c r="A38" s="21"/>
      <c r="B38" s="29"/>
      <c r="C38" s="29"/>
      <c r="D38" s="55" t="s">
        <v>363</v>
      </c>
      <c r="E38" s="56">
        <v>1</v>
      </c>
      <c r="F38" s="115">
        <v>1</v>
      </c>
      <c r="G38" s="57">
        <v>2006</v>
      </c>
      <c r="H38" s="114">
        <f t="shared" si="0"/>
        <v>0</v>
      </c>
      <c r="I38" s="57">
        <v>1</v>
      </c>
      <c r="J38" s="216">
        <f t="shared" si="1"/>
        <v>0</v>
      </c>
      <c r="K38" s="279"/>
    </row>
    <row r="39" spans="1:11" s="14" customFormat="1" ht="23.25" thickBot="1">
      <c r="A39" s="21"/>
      <c r="B39" s="29"/>
      <c r="C39" s="29"/>
      <c r="D39" s="55" t="s">
        <v>450</v>
      </c>
      <c r="E39" s="56">
        <v>5</v>
      </c>
      <c r="F39" s="115">
        <v>0</v>
      </c>
      <c r="G39" s="57">
        <v>2001</v>
      </c>
      <c r="H39" s="114">
        <f t="shared" si="0"/>
        <v>0</v>
      </c>
      <c r="I39" s="57">
        <v>5</v>
      </c>
      <c r="J39" s="216">
        <f t="shared" si="1"/>
        <v>0</v>
      </c>
      <c r="K39" s="279"/>
    </row>
    <row r="40" spans="1:11" s="14" customFormat="1" ht="23.25" thickBot="1">
      <c r="A40" s="21"/>
      <c r="B40" s="29"/>
      <c r="C40" s="29"/>
      <c r="D40" s="55" t="s">
        <v>309</v>
      </c>
      <c r="E40" s="56">
        <v>6</v>
      </c>
      <c r="F40" s="115">
        <v>1</v>
      </c>
      <c r="G40" s="57">
        <v>2000</v>
      </c>
      <c r="H40" s="114">
        <f t="shared" si="0"/>
        <v>0</v>
      </c>
      <c r="I40" s="57">
        <v>6</v>
      </c>
      <c r="J40" s="216">
        <f t="shared" si="1"/>
        <v>0</v>
      </c>
      <c r="K40" s="279"/>
    </row>
    <row r="41" spans="1:11" s="14" customFormat="1" ht="23.25" thickBot="1">
      <c r="A41" s="21"/>
      <c r="B41" s="29"/>
      <c r="C41" s="29"/>
      <c r="D41" s="58" t="s">
        <v>360</v>
      </c>
      <c r="E41" s="59">
        <v>12</v>
      </c>
      <c r="F41" s="124">
        <v>1</v>
      </c>
      <c r="G41" s="125">
        <v>1998</v>
      </c>
      <c r="H41" s="114">
        <f t="shared" si="0"/>
        <v>0</v>
      </c>
      <c r="I41" s="125">
        <v>12</v>
      </c>
      <c r="J41" s="216">
        <f t="shared" si="1"/>
        <v>0</v>
      </c>
      <c r="K41" s="280"/>
    </row>
    <row r="42" spans="1:11" s="14" customFormat="1" ht="23.25" thickBot="1">
      <c r="A42" s="25">
        <v>3</v>
      </c>
      <c r="B42" s="27" t="s">
        <v>223</v>
      </c>
      <c r="C42" s="27">
        <f>титул!B8+титул!B9</f>
        <v>51</v>
      </c>
      <c r="D42" s="55" t="s">
        <v>217</v>
      </c>
      <c r="E42" s="56">
        <v>19</v>
      </c>
      <c r="F42" s="113">
        <v>1</v>
      </c>
      <c r="G42" s="114">
        <v>1999</v>
      </c>
      <c r="H42" s="114">
        <f t="shared" si="0"/>
        <v>0</v>
      </c>
      <c r="I42" s="114">
        <v>19</v>
      </c>
      <c r="J42" s="216">
        <f t="shared" si="1"/>
        <v>0</v>
      </c>
      <c r="K42" s="278">
        <f>SUM(H42:H70)/C42</f>
        <v>2.3529411764705883</v>
      </c>
    </row>
    <row r="43" spans="1:11" s="14" customFormat="1" ht="23.25" thickBot="1">
      <c r="A43" s="21"/>
      <c r="B43" s="29"/>
      <c r="C43" s="29"/>
      <c r="D43" s="55" t="s">
        <v>606</v>
      </c>
      <c r="E43" s="56">
        <v>6</v>
      </c>
      <c r="F43" s="115">
        <v>1</v>
      </c>
      <c r="G43" s="57">
        <v>1999</v>
      </c>
      <c r="H43" s="114">
        <f t="shared" si="0"/>
        <v>0</v>
      </c>
      <c r="I43" s="57">
        <v>6</v>
      </c>
      <c r="J43" s="216">
        <f t="shared" si="1"/>
        <v>0</v>
      </c>
      <c r="K43" s="279"/>
    </row>
    <row r="44" spans="1:11" s="14" customFormat="1" ht="23.25" thickBot="1">
      <c r="A44" s="21"/>
      <c r="B44" s="29"/>
      <c r="C44" s="29"/>
      <c r="D44" s="55" t="s">
        <v>603</v>
      </c>
      <c r="E44" s="56">
        <v>2</v>
      </c>
      <c r="F44" s="115">
        <v>1</v>
      </c>
      <c r="G44" s="57">
        <v>2006</v>
      </c>
      <c r="H44" s="114">
        <f t="shared" si="0"/>
        <v>0</v>
      </c>
      <c r="I44" s="57">
        <v>2</v>
      </c>
      <c r="J44" s="216">
        <f t="shared" si="1"/>
        <v>0</v>
      </c>
      <c r="K44" s="279"/>
    </row>
    <row r="45" spans="1:11" s="14" customFormat="1" ht="23.25" thickBot="1">
      <c r="A45" s="21"/>
      <c r="B45" s="28"/>
      <c r="C45" s="28"/>
      <c r="D45" s="55" t="s">
        <v>605</v>
      </c>
      <c r="E45" s="56">
        <v>1</v>
      </c>
      <c r="F45" s="115">
        <v>1</v>
      </c>
      <c r="G45" s="57">
        <v>2003</v>
      </c>
      <c r="H45" s="114">
        <f t="shared" si="0"/>
        <v>0</v>
      </c>
      <c r="I45" s="57">
        <v>1</v>
      </c>
      <c r="J45" s="216">
        <f t="shared" si="1"/>
        <v>0</v>
      </c>
      <c r="K45" s="279"/>
    </row>
    <row r="46" spans="1:11" s="14" customFormat="1" ht="23.25" thickBot="1">
      <c r="A46" s="21"/>
      <c r="B46" s="28"/>
      <c r="C46" s="28"/>
      <c r="D46" s="116" t="s">
        <v>136</v>
      </c>
      <c r="E46" s="56">
        <v>25</v>
      </c>
      <c r="F46" s="115">
        <v>0</v>
      </c>
      <c r="G46" s="57">
        <v>2014</v>
      </c>
      <c r="H46" s="114">
        <f t="shared" si="0"/>
        <v>25</v>
      </c>
      <c r="I46" s="57">
        <v>25</v>
      </c>
      <c r="J46" s="216">
        <f t="shared" si="1"/>
        <v>25</v>
      </c>
      <c r="K46" s="279"/>
    </row>
    <row r="47" spans="1:11" s="14" customFormat="1" ht="23.25" thickBot="1">
      <c r="A47" s="21"/>
      <c r="B47" s="28"/>
      <c r="C47" s="28"/>
      <c r="D47" s="254" t="s">
        <v>648</v>
      </c>
      <c r="E47" s="255">
        <v>20</v>
      </c>
      <c r="F47" s="256">
        <v>1</v>
      </c>
      <c r="G47" s="257">
        <v>2015</v>
      </c>
      <c r="H47" s="114">
        <f t="shared" si="0"/>
        <v>20</v>
      </c>
      <c r="I47" s="257">
        <v>20</v>
      </c>
      <c r="J47" s="216">
        <f t="shared" si="1"/>
        <v>20</v>
      </c>
      <c r="K47" s="279"/>
    </row>
    <row r="48" spans="1:11" s="14" customFormat="1" ht="23.25" thickBot="1">
      <c r="A48" s="21"/>
      <c r="B48" s="28"/>
      <c r="C48" s="28"/>
      <c r="D48" s="254" t="s">
        <v>649</v>
      </c>
      <c r="E48" s="255">
        <v>30</v>
      </c>
      <c r="F48" s="256">
        <v>1</v>
      </c>
      <c r="G48" s="257">
        <v>2014</v>
      </c>
      <c r="H48" s="114">
        <f t="shared" si="0"/>
        <v>30</v>
      </c>
      <c r="I48" s="257">
        <v>0</v>
      </c>
      <c r="J48" s="216">
        <f t="shared" si="1"/>
        <v>0</v>
      </c>
      <c r="K48" s="279"/>
    </row>
    <row r="49" spans="1:11" s="14" customFormat="1" ht="24" customHeight="1" thickBot="1">
      <c r="A49" s="21"/>
      <c r="B49" s="28"/>
      <c r="C49" s="28"/>
      <c r="D49" s="55" t="s">
        <v>604</v>
      </c>
      <c r="E49" s="56">
        <v>1</v>
      </c>
      <c r="F49" s="115">
        <v>1</v>
      </c>
      <c r="G49" s="57">
        <v>2003</v>
      </c>
      <c r="H49" s="114">
        <f t="shared" si="0"/>
        <v>0</v>
      </c>
      <c r="I49" s="57">
        <v>1</v>
      </c>
      <c r="J49" s="216">
        <f t="shared" si="1"/>
        <v>0</v>
      </c>
      <c r="K49" s="279"/>
    </row>
    <row r="50" spans="1:11" s="14" customFormat="1" ht="24" customHeight="1" thickBot="1">
      <c r="A50" s="21"/>
      <c r="B50" s="28"/>
      <c r="C50" s="28"/>
      <c r="D50" s="55" t="s">
        <v>301</v>
      </c>
      <c r="E50" s="56">
        <v>7</v>
      </c>
      <c r="F50" s="115">
        <v>1</v>
      </c>
      <c r="G50" s="57">
        <v>2007</v>
      </c>
      <c r="H50" s="114">
        <f t="shared" si="0"/>
        <v>0</v>
      </c>
      <c r="I50" s="57">
        <v>7</v>
      </c>
      <c r="J50" s="216">
        <f t="shared" si="1"/>
        <v>0</v>
      </c>
      <c r="K50" s="279"/>
    </row>
    <row r="51" spans="1:11" s="14" customFormat="1" ht="23.25" thickBot="1">
      <c r="A51" s="21"/>
      <c r="B51" s="28"/>
      <c r="C51" s="28"/>
      <c r="D51" s="116" t="s">
        <v>89</v>
      </c>
      <c r="E51" s="56">
        <v>15</v>
      </c>
      <c r="F51" s="115">
        <v>1</v>
      </c>
      <c r="G51" s="57">
        <v>2014</v>
      </c>
      <c r="H51" s="114">
        <f t="shared" si="0"/>
        <v>15</v>
      </c>
      <c r="I51" s="57">
        <v>15</v>
      </c>
      <c r="J51" s="216">
        <f t="shared" si="1"/>
        <v>15</v>
      </c>
      <c r="K51" s="279"/>
    </row>
    <row r="52" spans="1:11" s="14" customFormat="1" ht="23.25" thickBot="1">
      <c r="A52" s="21"/>
      <c r="B52" s="28"/>
      <c r="C52" s="28"/>
      <c r="D52" s="55" t="s">
        <v>602</v>
      </c>
      <c r="E52" s="56">
        <v>20</v>
      </c>
      <c r="F52" s="115">
        <v>1</v>
      </c>
      <c r="G52" s="57">
        <v>1998</v>
      </c>
      <c r="H52" s="114">
        <f t="shared" si="0"/>
        <v>0</v>
      </c>
      <c r="I52" s="57">
        <v>0</v>
      </c>
      <c r="J52" s="216">
        <f t="shared" si="1"/>
        <v>0</v>
      </c>
      <c r="K52" s="279"/>
    </row>
    <row r="53" spans="1:11" s="14" customFormat="1" ht="23.25" thickBot="1">
      <c r="A53" s="21"/>
      <c r="B53" s="28"/>
      <c r="C53" s="28"/>
      <c r="D53" s="55" t="s">
        <v>578</v>
      </c>
      <c r="E53" s="56">
        <v>6</v>
      </c>
      <c r="F53" s="115">
        <v>1</v>
      </c>
      <c r="G53" s="57">
        <v>2007</v>
      </c>
      <c r="H53" s="114">
        <f t="shared" si="0"/>
        <v>0</v>
      </c>
      <c r="I53" s="57">
        <v>0</v>
      </c>
      <c r="J53" s="216">
        <f t="shared" si="1"/>
        <v>0</v>
      </c>
      <c r="K53" s="279"/>
    </row>
    <row r="54" spans="1:11" s="14" customFormat="1" ht="23.25" thickBot="1">
      <c r="A54" s="21"/>
      <c r="B54" s="28"/>
      <c r="C54" s="28"/>
      <c r="D54" s="55" t="s">
        <v>600</v>
      </c>
      <c r="E54" s="56">
        <v>50</v>
      </c>
      <c r="F54" s="115">
        <v>1</v>
      </c>
      <c r="G54" s="57">
        <v>2007</v>
      </c>
      <c r="H54" s="114">
        <f t="shared" si="0"/>
        <v>0</v>
      </c>
      <c r="I54" s="57">
        <v>0</v>
      </c>
      <c r="J54" s="216">
        <f t="shared" si="1"/>
        <v>0</v>
      </c>
      <c r="K54" s="279"/>
    </row>
    <row r="55" spans="1:11" s="14" customFormat="1" ht="23.25" thickBot="1">
      <c r="A55" s="21"/>
      <c r="B55" s="28"/>
      <c r="C55" s="28"/>
      <c r="D55" s="55" t="s">
        <v>581</v>
      </c>
      <c r="E55" s="56">
        <v>2</v>
      </c>
      <c r="F55" s="115">
        <v>1</v>
      </c>
      <c r="G55" s="57">
        <v>2003</v>
      </c>
      <c r="H55" s="114">
        <f t="shared" si="0"/>
        <v>0</v>
      </c>
      <c r="I55" s="57">
        <v>2</v>
      </c>
      <c r="J55" s="216">
        <f t="shared" si="1"/>
        <v>0</v>
      </c>
      <c r="K55" s="279"/>
    </row>
    <row r="56" spans="1:11" s="14" customFormat="1" ht="23.25" thickBot="1">
      <c r="A56" s="21"/>
      <c r="B56" s="28"/>
      <c r="C56" s="28"/>
      <c r="D56" s="55" t="s">
        <v>146</v>
      </c>
      <c r="E56" s="56">
        <v>17</v>
      </c>
      <c r="F56" s="115">
        <v>1</v>
      </c>
      <c r="G56" s="57">
        <v>1988</v>
      </c>
      <c r="H56" s="114">
        <f t="shared" si="0"/>
        <v>0</v>
      </c>
      <c r="I56" s="57">
        <v>17</v>
      </c>
      <c r="J56" s="216">
        <f t="shared" si="1"/>
        <v>0</v>
      </c>
      <c r="K56" s="279"/>
    </row>
    <row r="57" spans="1:11" s="14" customFormat="1" ht="23.25" thickBot="1">
      <c r="A57" s="21"/>
      <c r="B57" s="28"/>
      <c r="C57" s="28"/>
      <c r="D57" s="55" t="s">
        <v>607</v>
      </c>
      <c r="E57" s="56">
        <v>40</v>
      </c>
      <c r="F57" s="115">
        <v>1</v>
      </c>
      <c r="G57" s="57">
        <v>1999</v>
      </c>
      <c r="H57" s="114">
        <f t="shared" si="0"/>
        <v>0</v>
      </c>
      <c r="I57" s="57">
        <v>0</v>
      </c>
      <c r="J57" s="216">
        <f t="shared" si="1"/>
        <v>0</v>
      </c>
      <c r="K57" s="279"/>
    </row>
    <row r="58" spans="1:11" s="14" customFormat="1" ht="23.25" thickBot="1">
      <c r="A58" s="21"/>
      <c r="B58" s="28"/>
      <c r="C58" s="28"/>
      <c r="D58" s="55" t="s">
        <v>145</v>
      </c>
      <c r="E58" s="56">
        <v>16</v>
      </c>
      <c r="F58" s="115">
        <v>1</v>
      </c>
      <c r="G58" s="57">
        <v>1985</v>
      </c>
      <c r="H58" s="114">
        <f t="shared" si="0"/>
        <v>0</v>
      </c>
      <c r="I58" s="57">
        <v>16</v>
      </c>
      <c r="J58" s="216">
        <f t="shared" si="1"/>
        <v>0</v>
      </c>
      <c r="K58" s="279"/>
    </row>
    <row r="59" spans="1:11" s="14" customFormat="1" ht="23.25" thickBot="1">
      <c r="A59" s="21"/>
      <c r="B59" s="28"/>
      <c r="C59" s="28"/>
      <c r="D59" s="55" t="s">
        <v>685</v>
      </c>
      <c r="E59" s="56">
        <v>22</v>
      </c>
      <c r="F59" s="115">
        <v>1</v>
      </c>
      <c r="G59" s="57">
        <v>2004</v>
      </c>
      <c r="H59" s="114">
        <f t="shared" si="0"/>
        <v>0</v>
      </c>
      <c r="I59" s="57">
        <v>22</v>
      </c>
      <c r="J59" s="216">
        <f t="shared" si="1"/>
        <v>0</v>
      </c>
      <c r="K59" s="279"/>
    </row>
    <row r="60" spans="1:11" s="14" customFormat="1" ht="23.25" thickBot="1">
      <c r="A60" s="21"/>
      <c r="B60" s="28"/>
      <c r="C60" s="28"/>
      <c r="D60" s="55" t="s">
        <v>216</v>
      </c>
      <c r="E60" s="56">
        <v>7</v>
      </c>
      <c r="F60" s="115">
        <v>1</v>
      </c>
      <c r="G60" s="57">
        <v>2007</v>
      </c>
      <c r="H60" s="114">
        <f t="shared" si="0"/>
        <v>0</v>
      </c>
      <c r="I60" s="57">
        <v>0</v>
      </c>
      <c r="J60" s="216">
        <f t="shared" si="1"/>
        <v>0</v>
      </c>
      <c r="K60" s="279"/>
    </row>
    <row r="61" spans="1:11" s="14" customFormat="1" ht="11.25" customHeight="1" thickBot="1">
      <c r="A61" s="21"/>
      <c r="B61" s="28"/>
      <c r="C61" s="28"/>
      <c r="D61" s="55" t="s">
        <v>684</v>
      </c>
      <c r="E61" s="56">
        <v>11</v>
      </c>
      <c r="F61" s="115">
        <v>1</v>
      </c>
      <c r="G61" s="57">
        <v>2007</v>
      </c>
      <c r="H61" s="114">
        <f t="shared" si="0"/>
        <v>0</v>
      </c>
      <c r="I61" s="57">
        <v>0</v>
      </c>
      <c r="J61" s="216">
        <f t="shared" si="1"/>
        <v>0</v>
      </c>
      <c r="K61" s="279"/>
    </row>
    <row r="62" spans="1:11" s="14" customFormat="1" ht="23.25" thickBot="1">
      <c r="A62" s="21"/>
      <c r="B62" s="28"/>
      <c r="C62" s="28"/>
      <c r="D62" s="55" t="s">
        <v>601</v>
      </c>
      <c r="E62" s="56">
        <v>3</v>
      </c>
      <c r="F62" s="115">
        <v>1</v>
      </c>
      <c r="G62" s="57">
        <v>2002</v>
      </c>
      <c r="H62" s="114">
        <f t="shared" si="0"/>
        <v>0</v>
      </c>
      <c r="I62" s="57">
        <v>3</v>
      </c>
      <c r="J62" s="216">
        <f t="shared" si="1"/>
        <v>0</v>
      </c>
      <c r="K62" s="279"/>
    </row>
    <row r="63" spans="1:11" s="14" customFormat="1" ht="23.25" thickBot="1">
      <c r="A63" s="21"/>
      <c r="B63" s="28"/>
      <c r="C63" s="28"/>
      <c r="D63" s="55" t="s">
        <v>652</v>
      </c>
      <c r="E63" s="56">
        <v>14</v>
      </c>
      <c r="F63" s="115">
        <v>1</v>
      </c>
      <c r="G63" s="57">
        <v>1997</v>
      </c>
      <c r="H63" s="114">
        <f t="shared" si="0"/>
        <v>0</v>
      </c>
      <c r="I63" s="57">
        <v>0</v>
      </c>
      <c r="J63" s="216">
        <f t="shared" si="1"/>
        <v>0</v>
      </c>
      <c r="K63" s="279"/>
    </row>
    <row r="64" spans="1:11" s="14" customFormat="1" ht="23.25" thickBot="1">
      <c r="A64" s="21"/>
      <c r="B64" s="28"/>
      <c r="C64" s="28"/>
      <c r="D64" s="55" t="s">
        <v>653</v>
      </c>
      <c r="E64" s="56">
        <v>1</v>
      </c>
      <c r="F64" s="115">
        <v>1</v>
      </c>
      <c r="G64" s="57">
        <v>2001</v>
      </c>
      <c r="H64" s="114">
        <f t="shared" si="0"/>
        <v>0</v>
      </c>
      <c r="I64" s="57">
        <v>0</v>
      </c>
      <c r="J64" s="216">
        <f t="shared" si="1"/>
        <v>0</v>
      </c>
      <c r="K64" s="279"/>
    </row>
    <row r="65" spans="1:11" s="14" customFormat="1" ht="23.25" thickBot="1">
      <c r="A65" s="21"/>
      <c r="B65" s="28"/>
      <c r="C65" s="28"/>
      <c r="D65" s="55" t="s">
        <v>654</v>
      </c>
      <c r="E65" s="56">
        <v>1</v>
      </c>
      <c r="F65" s="115">
        <v>1</v>
      </c>
      <c r="G65" s="57">
        <v>2001</v>
      </c>
      <c r="H65" s="114">
        <f t="shared" si="0"/>
        <v>0</v>
      </c>
      <c r="I65" s="57">
        <v>0</v>
      </c>
      <c r="J65" s="216">
        <f t="shared" si="1"/>
        <v>0</v>
      </c>
      <c r="K65" s="279"/>
    </row>
    <row r="66" spans="1:11" s="14" customFormat="1" ht="23.25" thickBot="1">
      <c r="A66" s="21"/>
      <c r="B66" s="28"/>
      <c r="C66" s="28"/>
      <c r="D66" s="254" t="s">
        <v>47</v>
      </c>
      <c r="E66" s="255">
        <v>30</v>
      </c>
      <c r="F66" s="256">
        <v>0</v>
      </c>
      <c r="G66" s="257">
        <v>2014</v>
      </c>
      <c r="H66" s="114">
        <f t="shared" si="0"/>
        <v>30</v>
      </c>
      <c r="I66" s="257">
        <v>30</v>
      </c>
      <c r="J66" s="216">
        <f t="shared" si="1"/>
        <v>30</v>
      </c>
      <c r="K66" s="279"/>
    </row>
    <row r="67" spans="1:11" s="14" customFormat="1" ht="23.25" thickBot="1">
      <c r="A67" s="21"/>
      <c r="B67" s="28"/>
      <c r="C67" s="28"/>
      <c r="D67" s="55" t="s">
        <v>655</v>
      </c>
      <c r="E67" s="56">
        <v>15</v>
      </c>
      <c r="F67" s="115">
        <v>1</v>
      </c>
      <c r="G67" s="57">
        <v>1997</v>
      </c>
      <c r="H67" s="114">
        <f aca="true" t="shared" si="2" ref="H67:H130">IF(G67&gt;2010,E67,0)</f>
        <v>0</v>
      </c>
      <c r="I67" s="57">
        <v>0</v>
      </c>
      <c r="J67" s="216">
        <f aca="true" t="shared" si="3" ref="J67:J130">IF(G67&gt;2010,I67,0)</f>
        <v>0</v>
      </c>
      <c r="K67" s="279"/>
    </row>
    <row r="68" spans="1:11" s="14" customFormat="1" ht="23.25" thickBot="1">
      <c r="A68" s="21"/>
      <c r="B68" s="28"/>
      <c r="C68" s="28"/>
      <c r="D68" s="55" t="s">
        <v>579</v>
      </c>
      <c r="E68" s="56">
        <v>9</v>
      </c>
      <c r="F68" s="115">
        <v>1</v>
      </c>
      <c r="G68" s="57">
        <v>2008</v>
      </c>
      <c r="H68" s="114">
        <f t="shared" si="2"/>
        <v>0</v>
      </c>
      <c r="I68" s="57">
        <v>9</v>
      </c>
      <c r="J68" s="216">
        <f t="shared" si="3"/>
        <v>0</v>
      </c>
      <c r="K68" s="279"/>
    </row>
    <row r="69" spans="1:11" s="14" customFormat="1" ht="23.25" thickBot="1">
      <c r="A69" s="21"/>
      <c r="B69" s="28"/>
      <c r="C69" s="28"/>
      <c r="D69" s="55" t="s">
        <v>580</v>
      </c>
      <c r="E69" s="56">
        <v>49</v>
      </c>
      <c r="F69" s="115">
        <v>1</v>
      </c>
      <c r="G69" s="57">
        <v>2005</v>
      </c>
      <c r="H69" s="114">
        <f t="shared" si="2"/>
        <v>0</v>
      </c>
      <c r="I69" s="57">
        <v>49</v>
      </c>
      <c r="J69" s="216">
        <f t="shared" si="3"/>
        <v>0</v>
      </c>
      <c r="K69" s="279"/>
    </row>
    <row r="70" spans="1:11" s="14" customFormat="1" ht="23.25" thickBot="1">
      <c r="A70" s="26"/>
      <c r="B70" s="31"/>
      <c r="C70" s="31"/>
      <c r="D70" s="55" t="s">
        <v>147</v>
      </c>
      <c r="E70" s="56">
        <v>10</v>
      </c>
      <c r="F70" s="124">
        <v>1</v>
      </c>
      <c r="G70" s="125">
        <v>1970</v>
      </c>
      <c r="H70" s="114">
        <f t="shared" si="2"/>
        <v>0</v>
      </c>
      <c r="I70" s="125">
        <v>10</v>
      </c>
      <c r="J70" s="216">
        <f t="shared" si="3"/>
        <v>0</v>
      </c>
      <c r="K70" s="280"/>
    </row>
    <row r="71" spans="1:11" s="14" customFormat="1" ht="11.25" customHeight="1" thickBot="1">
      <c r="A71" s="283">
        <v>4</v>
      </c>
      <c r="B71" s="299" t="s">
        <v>383</v>
      </c>
      <c r="C71" s="27">
        <f>титул!B8+титул!B9</f>
        <v>51</v>
      </c>
      <c r="D71" s="122" t="s">
        <v>48</v>
      </c>
      <c r="E71" s="123">
        <v>2</v>
      </c>
      <c r="F71" s="113">
        <v>1</v>
      </c>
      <c r="G71" s="114">
        <v>2003</v>
      </c>
      <c r="H71" s="114">
        <f t="shared" si="2"/>
        <v>0</v>
      </c>
      <c r="I71" s="114">
        <v>2</v>
      </c>
      <c r="J71" s="216">
        <f t="shared" si="3"/>
        <v>0</v>
      </c>
      <c r="K71" s="278">
        <f>SUM(H71:H80)/C71</f>
        <v>0.8235294117647058</v>
      </c>
    </row>
    <row r="72" spans="1:11" s="14" customFormat="1" ht="11.25" customHeight="1" thickBot="1">
      <c r="A72" s="298"/>
      <c r="B72" s="300"/>
      <c r="C72" s="28"/>
      <c r="D72" s="116" t="s">
        <v>656</v>
      </c>
      <c r="E72" s="56">
        <v>2</v>
      </c>
      <c r="F72" s="115">
        <v>1</v>
      </c>
      <c r="G72" s="57">
        <v>2002</v>
      </c>
      <c r="H72" s="114">
        <f t="shared" si="2"/>
        <v>0</v>
      </c>
      <c r="I72" s="57">
        <v>2</v>
      </c>
      <c r="J72" s="216">
        <f t="shared" si="3"/>
        <v>0</v>
      </c>
      <c r="K72" s="279"/>
    </row>
    <row r="73" spans="1:11" s="14" customFormat="1" ht="23.25" thickBot="1">
      <c r="A73" s="298"/>
      <c r="B73" s="300"/>
      <c r="C73" s="28"/>
      <c r="D73" s="116" t="s">
        <v>657</v>
      </c>
      <c r="E73" s="56">
        <v>1</v>
      </c>
      <c r="F73" s="115">
        <v>1</v>
      </c>
      <c r="G73" s="57">
        <v>1999</v>
      </c>
      <c r="H73" s="114">
        <f t="shared" si="2"/>
        <v>0</v>
      </c>
      <c r="I73" s="57">
        <v>1</v>
      </c>
      <c r="J73" s="216">
        <f t="shared" si="3"/>
        <v>0</v>
      </c>
      <c r="K73" s="279"/>
    </row>
    <row r="74" spans="1:11" s="14" customFormat="1" ht="11.25" customHeight="1" thickBot="1">
      <c r="A74" s="21"/>
      <c r="B74" s="28"/>
      <c r="C74" s="28"/>
      <c r="D74" s="116" t="s">
        <v>316</v>
      </c>
      <c r="E74" s="56">
        <v>1</v>
      </c>
      <c r="F74" s="115">
        <v>1</v>
      </c>
      <c r="G74" s="57">
        <v>2006</v>
      </c>
      <c r="H74" s="114">
        <f t="shared" si="2"/>
        <v>0</v>
      </c>
      <c r="I74" s="57">
        <v>1</v>
      </c>
      <c r="J74" s="216">
        <f t="shared" si="3"/>
        <v>0</v>
      </c>
      <c r="K74" s="279"/>
    </row>
    <row r="75" spans="1:11" s="14" customFormat="1" ht="11.25" customHeight="1" thickBot="1">
      <c r="A75" s="21"/>
      <c r="B75" s="28"/>
      <c r="C75" s="28"/>
      <c r="D75" s="116" t="s">
        <v>420</v>
      </c>
      <c r="E75" s="56">
        <v>12</v>
      </c>
      <c r="F75" s="115">
        <v>1</v>
      </c>
      <c r="G75" s="57">
        <v>2013</v>
      </c>
      <c r="H75" s="114">
        <f t="shared" si="2"/>
        <v>12</v>
      </c>
      <c r="I75" s="57">
        <v>12</v>
      </c>
      <c r="J75" s="216">
        <f t="shared" si="3"/>
        <v>12</v>
      </c>
      <c r="K75" s="279"/>
    </row>
    <row r="76" spans="1:11" s="14" customFormat="1" ht="11.25" customHeight="1" thickBot="1">
      <c r="A76" s="21"/>
      <c r="B76" s="28"/>
      <c r="C76" s="28"/>
      <c r="D76" s="254" t="s">
        <v>6</v>
      </c>
      <c r="E76" s="255">
        <v>10</v>
      </c>
      <c r="F76" s="256">
        <v>1</v>
      </c>
      <c r="G76" s="257">
        <v>2014</v>
      </c>
      <c r="H76" s="114">
        <f t="shared" si="2"/>
        <v>10</v>
      </c>
      <c r="I76" s="257">
        <v>10</v>
      </c>
      <c r="J76" s="216">
        <f t="shared" si="3"/>
        <v>10</v>
      </c>
      <c r="K76" s="279"/>
    </row>
    <row r="77" spans="1:11" s="14" customFormat="1" ht="11.25" customHeight="1" thickBot="1">
      <c r="A77" s="21"/>
      <c r="B77" s="28"/>
      <c r="C77" s="28"/>
      <c r="D77" s="254" t="s">
        <v>7</v>
      </c>
      <c r="E77" s="255">
        <v>20</v>
      </c>
      <c r="F77" s="256">
        <v>1</v>
      </c>
      <c r="G77" s="257">
        <v>2014</v>
      </c>
      <c r="H77" s="114">
        <f t="shared" si="2"/>
        <v>20</v>
      </c>
      <c r="I77" s="257">
        <v>20</v>
      </c>
      <c r="J77" s="216">
        <f t="shared" si="3"/>
        <v>20</v>
      </c>
      <c r="K77" s="279"/>
    </row>
    <row r="78" spans="1:11" s="14" customFormat="1" ht="11.25" customHeight="1" thickBot="1">
      <c r="A78" s="21"/>
      <c r="B78" s="28"/>
      <c r="C78" s="28"/>
      <c r="D78" s="116" t="s">
        <v>686</v>
      </c>
      <c r="E78" s="56">
        <v>4</v>
      </c>
      <c r="F78" s="115">
        <v>1</v>
      </c>
      <c r="G78" s="57">
        <v>1998</v>
      </c>
      <c r="H78" s="114">
        <f t="shared" si="2"/>
        <v>0</v>
      </c>
      <c r="I78" s="57">
        <v>0</v>
      </c>
      <c r="J78" s="216">
        <f t="shared" si="3"/>
        <v>0</v>
      </c>
      <c r="K78" s="279"/>
    </row>
    <row r="79" spans="1:11" s="14" customFormat="1" ht="23.25" thickBot="1">
      <c r="A79" s="21"/>
      <c r="B79" s="28"/>
      <c r="C79" s="28"/>
      <c r="D79" s="116" t="s">
        <v>531</v>
      </c>
      <c r="E79" s="56">
        <v>26</v>
      </c>
      <c r="F79" s="115">
        <v>1</v>
      </c>
      <c r="G79" s="57">
        <v>1984</v>
      </c>
      <c r="H79" s="114">
        <f t="shared" si="2"/>
        <v>0</v>
      </c>
      <c r="I79" s="57">
        <v>10</v>
      </c>
      <c r="J79" s="216">
        <f t="shared" si="3"/>
        <v>0</v>
      </c>
      <c r="K79" s="279"/>
    </row>
    <row r="80" spans="1:11" s="14" customFormat="1" ht="23.25" thickBot="1">
      <c r="A80" s="26"/>
      <c r="B80" s="31"/>
      <c r="C80" s="31"/>
      <c r="D80" s="126" t="s">
        <v>532</v>
      </c>
      <c r="E80" s="59">
        <v>1</v>
      </c>
      <c r="F80" s="124">
        <v>1</v>
      </c>
      <c r="G80" s="125">
        <v>2003</v>
      </c>
      <c r="H80" s="114">
        <f t="shared" si="2"/>
        <v>0</v>
      </c>
      <c r="I80" s="125">
        <v>1</v>
      </c>
      <c r="J80" s="216">
        <f t="shared" si="3"/>
        <v>0</v>
      </c>
      <c r="K80" s="280"/>
    </row>
    <row r="81" spans="1:11" s="14" customFormat="1" ht="27" customHeight="1" thickBot="1">
      <c r="A81" s="283">
        <v>5</v>
      </c>
      <c r="B81" s="281" t="s">
        <v>229</v>
      </c>
      <c r="C81" s="49">
        <f>титул!B8</f>
        <v>25</v>
      </c>
      <c r="D81" s="53" t="s">
        <v>317</v>
      </c>
      <c r="E81" s="134">
        <v>2</v>
      </c>
      <c r="F81" s="113">
        <v>0</v>
      </c>
      <c r="G81" s="114">
        <v>2008</v>
      </c>
      <c r="H81" s="114">
        <f t="shared" si="2"/>
        <v>0</v>
      </c>
      <c r="I81" s="114">
        <v>2</v>
      </c>
      <c r="J81" s="216">
        <f t="shared" si="3"/>
        <v>0</v>
      </c>
      <c r="K81" s="278">
        <f>SUM(H81:H92)/C81</f>
        <v>1.4</v>
      </c>
    </row>
    <row r="82" spans="1:11" s="14" customFormat="1" ht="27" customHeight="1" thickBot="1">
      <c r="A82" s="298"/>
      <c r="B82" s="282"/>
      <c r="C82" s="28"/>
      <c r="D82" s="108" t="s">
        <v>438</v>
      </c>
      <c r="E82" s="268">
        <v>5</v>
      </c>
      <c r="F82" s="253">
        <v>1</v>
      </c>
      <c r="G82" s="127">
        <v>2013</v>
      </c>
      <c r="H82" s="114">
        <f t="shared" si="2"/>
        <v>5</v>
      </c>
      <c r="I82" s="127">
        <v>5</v>
      </c>
      <c r="J82" s="216">
        <f t="shared" si="3"/>
        <v>5</v>
      </c>
      <c r="K82" s="279"/>
    </row>
    <row r="83" spans="1:11" s="14" customFormat="1" ht="27" customHeight="1" thickBot="1">
      <c r="A83" s="298"/>
      <c r="B83" s="282"/>
      <c r="C83" s="28"/>
      <c r="D83" s="258" t="s">
        <v>11</v>
      </c>
      <c r="E83" s="269">
        <v>20</v>
      </c>
      <c r="F83" s="264">
        <v>1</v>
      </c>
      <c r="G83" s="265">
        <v>2014</v>
      </c>
      <c r="H83" s="114">
        <f t="shared" si="2"/>
        <v>20</v>
      </c>
      <c r="I83" s="265">
        <v>20</v>
      </c>
      <c r="J83" s="216">
        <f t="shared" si="3"/>
        <v>20</v>
      </c>
      <c r="K83" s="279"/>
    </row>
    <row r="84" spans="1:11" s="14" customFormat="1" ht="23.25" thickBot="1">
      <c r="A84" s="298"/>
      <c r="B84" s="282"/>
      <c r="C84" s="28"/>
      <c r="D84" s="55" t="s">
        <v>533</v>
      </c>
      <c r="E84" s="135">
        <v>3</v>
      </c>
      <c r="F84" s="115">
        <v>1</v>
      </c>
      <c r="G84" s="57">
        <v>2005</v>
      </c>
      <c r="H84" s="114">
        <f t="shared" si="2"/>
        <v>0</v>
      </c>
      <c r="I84" s="57">
        <v>3</v>
      </c>
      <c r="J84" s="216">
        <f t="shared" si="3"/>
        <v>0</v>
      </c>
      <c r="K84" s="279"/>
    </row>
    <row r="85" spans="1:11" s="14" customFormat="1" ht="11.25" customHeight="1" thickBot="1">
      <c r="A85" s="21"/>
      <c r="B85" s="29"/>
      <c r="C85" s="28"/>
      <c r="D85" s="55" t="s">
        <v>687</v>
      </c>
      <c r="E85" s="135">
        <v>4</v>
      </c>
      <c r="F85" s="115">
        <v>1</v>
      </c>
      <c r="G85" s="57">
        <v>2007</v>
      </c>
      <c r="H85" s="114">
        <f t="shared" si="2"/>
        <v>0</v>
      </c>
      <c r="I85" s="57">
        <v>4</v>
      </c>
      <c r="J85" s="216">
        <f t="shared" si="3"/>
        <v>0</v>
      </c>
      <c r="K85" s="279"/>
    </row>
    <row r="86" spans="1:11" s="14" customFormat="1" ht="23.25" thickBot="1">
      <c r="A86" s="21"/>
      <c r="B86" s="29"/>
      <c r="C86" s="28"/>
      <c r="D86" s="55" t="s">
        <v>534</v>
      </c>
      <c r="E86" s="135">
        <v>2</v>
      </c>
      <c r="F86" s="115">
        <v>1</v>
      </c>
      <c r="G86" s="57">
        <v>2001</v>
      </c>
      <c r="H86" s="114">
        <f t="shared" si="2"/>
        <v>0</v>
      </c>
      <c r="I86" s="57">
        <v>2</v>
      </c>
      <c r="J86" s="216">
        <f t="shared" si="3"/>
        <v>0</v>
      </c>
      <c r="K86" s="279"/>
    </row>
    <row r="87" spans="1:11" s="14" customFormat="1" ht="11.25" customHeight="1" thickBot="1">
      <c r="A87" s="21"/>
      <c r="B87" s="29"/>
      <c r="C87" s="28"/>
      <c r="D87" s="55" t="s">
        <v>535</v>
      </c>
      <c r="E87" s="135">
        <v>1</v>
      </c>
      <c r="F87" s="115">
        <v>1</v>
      </c>
      <c r="G87" s="57">
        <v>2008</v>
      </c>
      <c r="H87" s="114">
        <f t="shared" si="2"/>
        <v>0</v>
      </c>
      <c r="I87" s="57">
        <v>1</v>
      </c>
      <c r="J87" s="216">
        <f t="shared" si="3"/>
        <v>0</v>
      </c>
      <c r="K87" s="279"/>
    </row>
    <row r="88" spans="1:11" s="14" customFormat="1" ht="11.25" customHeight="1" thickBot="1">
      <c r="A88" s="21"/>
      <c r="B88" s="29"/>
      <c r="C88" s="28"/>
      <c r="D88" s="116" t="s">
        <v>500</v>
      </c>
      <c r="E88" s="56">
        <v>10</v>
      </c>
      <c r="F88" s="115">
        <v>1</v>
      </c>
      <c r="G88" s="183">
        <v>2014</v>
      </c>
      <c r="H88" s="114">
        <f t="shared" si="2"/>
        <v>10</v>
      </c>
      <c r="I88" s="57">
        <v>10</v>
      </c>
      <c r="J88" s="216">
        <f t="shared" si="3"/>
        <v>10</v>
      </c>
      <c r="K88" s="279"/>
    </row>
    <row r="89" spans="1:11" s="14" customFormat="1" ht="23.25" thickBot="1">
      <c r="A89" s="21"/>
      <c r="B89" s="29"/>
      <c r="C89" s="28"/>
      <c r="D89" s="55" t="s">
        <v>512</v>
      </c>
      <c r="E89" s="135">
        <v>1</v>
      </c>
      <c r="F89" s="115">
        <v>1</v>
      </c>
      <c r="G89" s="57">
        <v>2009</v>
      </c>
      <c r="H89" s="114">
        <f t="shared" si="2"/>
        <v>0</v>
      </c>
      <c r="I89" s="57">
        <v>1</v>
      </c>
      <c r="J89" s="216">
        <f t="shared" si="3"/>
        <v>0</v>
      </c>
      <c r="K89" s="279"/>
    </row>
    <row r="90" spans="1:11" s="14" customFormat="1" ht="11.25" customHeight="1" thickBot="1">
      <c r="A90" s="21"/>
      <c r="B90" s="29"/>
      <c r="C90" s="28"/>
      <c r="D90" s="55" t="s">
        <v>536</v>
      </c>
      <c r="E90" s="135">
        <v>2</v>
      </c>
      <c r="F90" s="115">
        <v>1</v>
      </c>
      <c r="G90" s="57">
        <v>2003</v>
      </c>
      <c r="H90" s="114">
        <f t="shared" si="2"/>
        <v>0</v>
      </c>
      <c r="I90" s="57">
        <v>0</v>
      </c>
      <c r="J90" s="216">
        <f t="shared" si="3"/>
        <v>0</v>
      </c>
      <c r="K90" s="279"/>
    </row>
    <row r="91" spans="1:11" s="14" customFormat="1" ht="11.25" customHeight="1" thickBot="1">
      <c r="A91" s="21"/>
      <c r="B91" s="29"/>
      <c r="C91" s="28"/>
      <c r="D91" s="55" t="s">
        <v>537</v>
      </c>
      <c r="E91" s="135">
        <v>8</v>
      </c>
      <c r="F91" s="115">
        <v>1</v>
      </c>
      <c r="G91" s="57">
        <v>2002</v>
      </c>
      <c r="H91" s="114">
        <f t="shared" si="2"/>
        <v>0</v>
      </c>
      <c r="I91" s="57">
        <v>8</v>
      </c>
      <c r="J91" s="216">
        <f t="shared" si="3"/>
        <v>0</v>
      </c>
      <c r="K91" s="279"/>
    </row>
    <row r="92" spans="1:11" s="14" customFormat="1" ht="23.25" thickBot="1">
      <c r="A92" s="26"/>
      <c r="B92" s="30"/>
      <c r="C92" s="31"/>
      <c r="D92" s="58" t="s">
        <v>538</v>
      </c>
      <c r="E92" s="136">
        <v>3</v>
      </c>
      <c r="F92" s="124">
        <v>1</v>
      </c>
      <c r="G92" s="125">
        <v>2006</v>
      </c>
      <c r="H92" s="114">
        <f t="shared" si="2"/>
        <v>0</v>
      </c>
      <c r="I92" s="125">
        <v>3</v>
      </c>
      <c r="J92" s="216">
        <f t="shared" si="3"/>
        <v>0</v>
      </c>
      <c r="K92" s="280"/>
    </row>
    <row r="93" spans="1:11" s="14" customFormat="1" ht="23.25" thickBot="1">
      <c r="A93" s="283">
        <v>6</v>
      </c>
      <c r="B93" s="281" t="s">
        <v>584</v>
      </c>
      <c r="C93" s="49">
        <f>титул!B8</f>
        <v>25</v>
      </c>
      <c r="D93" s="55" t="s">
        <v>585</v>
      </c>
      <c r="E93" s="135">
        <v>1</v>
      </c>
      <c r="F93" s="113">
        <v>1</v>
      </c>
      <c r="G93" s="182">
        <v>2007</v>
      </c>
      <c r="H93" s="114">
        <f t="shared" si="2"/>
        <v>0</v>
      </c>
      <c r="I93" s="114">
        <v>0</v>
      </c>
      <c r="J93" s="216">
        <f t="shared" si="3"/>
        <v>0</v>
      </c>
      <c r="K93" s="278">
        <f>SUM(H93:H103)/C93</f>
        <v>1.28</v>
      </c>
    </row>
    <row r="94" spans="1:11" s="14" customFormat="1" ht="11.25" customHeight="1" thickBot="1">
      <c r="A94" s="298"/>
      <c r="B94" s="282"/>
      <c r="C94" s="28"/>
      <c r="D94" s="55" t="s">
        <v>586</v>
      </c>
      <c r="E94" s="135">
        <v>2</v>
      </c>
      <c r="F94" s="115">
        <v>1</v>
      </c>
      <c r="G94" s="183">
        <v>2003</v>
      </c>
      <c r="H94" s="114">
        <f t="shared" si="2"/>
        <v>0</v>
      </c>
      <c r="I94" s="57">
        <v>0</v>
      </c>
      <c r="J94" s="216">
        <f t="shared" si="3"/>
        <v>0</v>
      </c>
      <c r="K94" s="279"/>
    </row>
    <row r="95" spans="1:11" s="14" customFormat="1" ht="23.25" thickBot="1">
      <c r="A95" s="21"/>
      <c r="B95" s="29"/>
      <c r="C95" s="28"/>
      <c r="D95" s="55" t="s">
        <v>587</v>
      </c>
      <c r="E95" s="135">
        <v>1</v>
      </c>
      <c r="F95" s="115">
        <v>1</v>
      </c>
      <c r="G95" s="183">
        <v>2004</v>
      </c>
      <c r="H95" s="114">
        <f t="shared" si="2"/>
        <v>0</v>
      </c>
      <c r="I95" s="57">
        <v>0</v>
      </c>
      <c r="J95" s="216">
        <f t="shared" si="3"/>
        <v>0</v>
      </c>
      <c r="K95" s="279"/>
    </row>
    <row r="96" spans="1:11" s="14" customFormat="1" ht="23.25" thickBot="1">
      <c r="A96" s="21"/>
      <c r="B96" s="29"/>
      <c r="C96" s="28"/>
      <c r="D96" s="254" t="s">
        <v>499</v>
      </c>
      <c r="E96" s="255">
        <v>32</v>
      </c>
      <c r="F96" s="256">
        <v>1</v>
      </c>
      <c r="G96" s="266">
        <v>2014</v>
      </c>
      <c r="H96" s="114">
        <f t="shared" si="2"/>
        <v>32</v>
      </c>
      <c r="I96" s="257">
        <v>32</v>
      </c>
      <c r="J96" s="216">
        <f t="shared" si="3"/>
        <v>32</v>
      </c>
      <c r="K96" s="279"/>
    </row>
    <row r="97" spans="1:11" s="14" customFormat="1" ht="23.25" thickBot="1">
      <c r="A97" s="21"/>
      <c r="B97" s="29"/>
      <c r="C97" s="28"/>
      <c r="D97" s="55" t="s">
        <v>588</v>
      </c>
      <c r="E97" s="135">
        <v>3</v>
      </c>
      <c r="F97" s="115">
        <v>1</v>
      </c>
      <c r="G97" s="183">
        <v>2005</v>
      </c>
      <c r="H97" s="114">
        <f t="shared" si="2"/>
        <v>0</v>
      </c>
      <c r="I97" s="57">
        <v>0</v>
      </c>
      <c r="J97" s="216">
        <f t="shared" si="3"/>
        <v>0</v>
      </c>
      <c r="K97" s="279"/>
    </row>
    <row r="98" spans="1:11" s="14" customFormat="1" ht="23.25" thickBot="1">
      <c r="A98" s="21"/>
      <c r="B98" s="29"/>
      <c r="C98" s="28"/>
      <c r="D98" s="55" t="s">
        <v>595</v>
      </c>
      <c r="E98" s="135">
        <v>3</v>
      </c>
      <c r="F98" s="115">
        <v>1</v>
      </c>
      <c r="G98" s="183">
        <v>2002</v>
      </c>
      <c r="H98" s="114">
        <f t="shared" si="2"/>
        <v>0</v>
      </c>
      <c r="I98" s="57">
        <v>0</v>
      </c>
      <c r="J98" s="216">
        <f t="shared" si="3"/>
        <v>0</v>
      </c>
      <c r="K98" s="279"/>
    </row>
    <row r="99" spans="1:11" s="14" customFormat="1" ht="23.25" thickBot="1">
      <c r="A99" s="21"/>
      <c r="B99" s="29"/>
      <c r="C99" s="28"/>
      <c r="D99" s="55" t="s">
        <v>589</v>
      </c>
      <c r="E99" s="135">
        <v>1</v>
      </c>
      <c r="F99" s="115">
        <v>1</v>
      </c>
      <c r="G99" s="183">
        <v>2005</v>
      </c>
      <c r="H99" s="114">
        <f t="shared" si="2"/>
        <v>0</v>
      </c>
      <c r="I99" s="57">
        <v>2</v>
      </c>
      <c r="J99" s="216">
        <f t="shared" si="3"/>
        <v>0</v>
      </c>
      <c r="K99" s="279"/>
    </row>
    <row r="100" spans="1:11" s="14" customFormat="1" ht="11.25" customHeight="1" thickBot="1">
      <c r="A100" s="21"/>
      <c r="B100" s="29"/>
      <c r="C100" s="28"/>
      <c r="D100" s="55" t="s">
        <v>590</v>
      </c>
      <c r="E100" s="135">
        <v>1</v>
      </c>
      <c r="F100" s="115">
        <v>1</v>
      </c>
      <c r="G100" s="183">
        <v>2007</v>
      </c>
      <c r="H100" s="114">
        <f t="shared" si="2"/>
        <v>0</v>
      </c>
      <c r="I100" s="57">
        <v>1</v>
      </c>
      <c r="J100" s="216">
        <f t="shared" si="3"/>
        <v>0</v>
      </c>
      <c r="K100" s="279"/>
    </row>
    <row r="101" spans="1:11" s="14" customFormat="1" ht="11.25" customHeight="1" thickBot="1">
      <c r="A101" s="21"/>
      <c r="B101" s="29"/>
      <c r="C101" s="28"/>
      <c r="D101" s="55" t="s">
        <v>591</v>
      </c>
      <c r="E101" s="135">
        <v>1</v>
      </c>
      <c r="F101" s="115">
        <v>1</v>
      </c>
      <c r="G101" s="183">
        <v>2006</v>
      </c>
      <c r="H101" s="114">
        <f t="shared" si="2"/>
        <v>0</v>
      </c>
      <c r="I101" s="57">
        <v>4</v>
      </c>
      <c r="J101" s="216">
        <f t="shared" si="3"/>
        <v>0</v>
      </c>
      <c r="K101" s="279"/>
    </row>
    <row r="102" spans="1:11" s="14" customFormat="1" ht="11.25" customHeight="1" thickBot="1">
      <c r="A102" s="21"/>
      <c r="B102" s="29"/>
      <c r="C102" s="28"/>
      <c r="D102" s="55" t="s">
        <v>329</v>
      </c>
      <c r="E102" s="135">
        <v>1</v>
      </c>
      <c r="F102" s="115">
        <v>1</v>
      </c>
      <c r="G102" s="183">
        <v>2006</v>
      </c>
      <c r="H102" s="114">
        <f t="shared" si="2"/>
        <v>0</v>
      </c>
      <c r="I102" s="57">
        <v>0</v>
      </c>
      <c r="J102" s="216">
        <f t="shared" si="3"/>
        <v>0</v>
      </c>
      <c r="K102" s="279"/>
    </row>
    <row r="103" spans="1:11" s="14" customFormat="1" ht="11.25" customHeight="1" thickBot="1">
      <c r="A103" s="21"/>
      <c r="B103" s="29"/>
      <c r="C103" s="28"/>
      <c r="D103" s="55" t="s">
        <v>330</v>
      </c>
      <c r="E103" s="135">
        <v>1</v>
      </c>
      <c r="F103" s="124">
        <v>1</v>
      </c>
      <c r="G103" s="200">
        <v>2006</v>
      </c>
      <c r="H103" s="114">
        <f t="shared" si="2"/>
        <v>0</v>
      </c>
      <c r="I103" s="125">
        <v>2</v>
      </c>
      <c r="J103" s="216">
        <f t="shared" si="3"/>
        <v>0</v>
      </c>
      <c r="K103" s="280"/>
    </row>
    <row r="104" spans="1:11" s="14" customFormat="1" ht="11.25" customHeight="1" thickBot="1">
      <c r="A104" s="283">
        <v>7</v>
      </c>
      <c r="B104" s="299" t="s">
        <v>473</v>
      </c>
      <c r="C104" s="49">
        <f>титул!B9</f>
        <v>26</v>
      </c>
      <c r="D104" s="53" t="s">
        <v>315</v>
      </c>
      <c r="E104" s="134">
        <v>1</v>
      </c>
      <c r="F104" s="113">
        <v>1</v>
      </c>
      <c r="G104" s="114">
        <v>2002</v>
      </c>
      <c r="H104" s="114">
        <f t="shared" si="2"/>
        <v>0</v>
      </c>
      <c r="I104" s="114">
        <v>0</v>
      </c>
      <c r="J104" s="216">
        <f t="shared" si="3"/>
        <v>0</v>
      </c>
      <c r="K104" s="278">
        <f>SUM(H104:H123)/C104</f>
        <v>3.1538461538461537</v>
      </c>
    </row>
    <row r="105" spans="1:11" s="14" customFormat="1" ht="11.25" customHeight="1" thickBot="1">
      <c r="A105" s="298"/>
      <c r="B105" s="300"/>
      <c r="C105" s="28"/>
      <c r="D105" s="55" t="s">
        <v>475</v>
      </c>
      <c r="E105" s="135">
        <v>1</v>
      </c>
      <c r="F105" s="115">
        <v>1</v>
      </c>
      <c r="G105" s="57">
        <v>2005</v>
      </c>
      <c r="H105" s="114">
        <f t="shared" si="2"/>
        <v>0</v>
      </c>
      <c r="I105" s="57">
        <v>0</v>
      </c>
      <c r="J105" s="216">
        <f t="shared" si="3"/>
        <v>0</v>
      </c>
      <c r="K105" s="279"/>
    </row>
    <row r="106" spans="1:11" s="14" customFormat="1" ht="11.25" customHeight="1" thickBot="1">
      <c r="A106" s="21"/>
      <c r="B106" s="28"/>
      <c r="C106" s="28"/>
      <c r="D106" s="55" t="s">
        <v>476</v>
      </c>
      <c r="E106" s="135">
        <v>5</v>
      </c>
      <c r="F106" s="115">
        <v>1</v>
      </c>
      <c r="G106" s="57">
        <v>2003</v>
      </c>
      <c r="H106" s="114">
        <f t="shared" si="2"/>
        <v>0</v>
      </c>
      <c r="I106" s="57">
        <v>0</v>
      </c>
      <c r="J106" s="216">
        <f t="shared" si="3"/>
        <v>0</v>
      </c>
      <c r="K106" s="279"/>
    </row>
    <row r="107" spans="1:11" s="14" customFormat="1" ht="11.25" customHeight="1" thickBot="1">
      <c r="A107" s="21"/>
      <c r="B107" s="28"/>
      <c r="C107" s="28"/>
      <c r="D107" s="55" t="s">
        <v>477</v>
      </c>
      <c r="E107" s="135">
        <v>1</v>
      </c>
      <c r="F107" s="115">
        <v>1</v>
      </c>
      <c r="G107" s="57">
        <v>2007</v>
      </c>
      <c r="H107" s="114">
        <f t="shared" si="2"/>
        <v>0</v>
      </c>
      <c r="I107" s="57">
        <v>0</v>
      </c>
      <c r="J107" s="216">
        <f t="shared" si="3"/>
        <v>0</v>
      </c>
      <c r="K107" s="279"/>
    </row>
    <row r="108" spans="1:11" s="14" customFormat="1" ht="11.25" customHeight="1" thickBot="1">
      <c r="A108" s="21"/>
      <c r="B108" s="28"/>
      <c r="C108" s="28"/>
      <c r="D108" s="55" t="s">
        <v>478</v>
      </c>
      <c r="E108" s="135">
        <v>15</v>
      </c>
      <c r="F108" s="115">
        <v>1</v>
      </c>
      <c r="G108" s="57">
        <v>1998</v>
      </c>
      <c r="H108" s="114">
        <f t="shared" si="2"/>
        <v>0</v>
      </c>
      <c r="I108" s="57">
        <v>10</v>
      </c>
      <c r="J108" s="216">
        <f t="shared" si="3"/>
        <v>0</v>
      </c>
      <c r="K108" s="279"/>
    </row>
    <row r="109" spans="1:11" s="14" customFormat="1" ht="11.25" customHeight="1" thickBot="1">
      <c r="A109" s="21"/>
      <c r="B109" s="28"/>
      <c r="C109" s="28"/>
      <c r="D109" s="260" t="s">
        <v>259</v>
      </c>
      <c r="E109" s="271">
        <v>10</v>
      </c>
      <c r="F109" s="256">
        <v>1</v>
      </c>
      <c r="G109" s="266">
        <v>2014</v>
      </c>
      <c r="H109" s="114">
        <f t="shared" si="2"/>
        <v>10</v>
      </c>
      <c r="I109" s="257">
        <v>10</v>
      </c>
      <c r="J109" s="216">
        <f t="shared" si="3"/>
        <v>10</v>
      </c>
      <c r="K109" s="279"/>
    </row>
    <row r="110" spans="1:11" s="14" customFormat="1" ht="11.25" customHeight="1" thickBot="1">
      <c r="A110" s="21"/>
      <c r="B110" s="28"/>
      <c r="C110" s="28"/>
      <c r="D110" s="260" t="s">
        <v>260</v>
      </c>
      <c r="E110" s="271">
        <v>10</v>
      </c>
      <c r="F110" s="256">
        <v>1</v>
      </c>
      <c r="G110" s="266">
        <v>2015</v>
      </c>
      <c r="H110" s="114">
        <f t="shared" si="2"/>
        <v>10</v>
      </c>
      <c r="I110" s="257">
        <v>10</v>
      </c>
      <c r="J110" s="216">
        <f t="shared" si="3"/>
        <v>10</v>
      </c>
      <c r="K110" s="279"/>
    </row>
    <row r="111" spans="1:11" s="14" customFormat="1" ht="11.25" customHeight="1" thickBot="1">
      <c r="A111" s="21"/>
      <c r="B111" s="28"/>
      <c r="C111" s="28"/>
      <c r="D111" s="260" t="s">
        <v>261</v>
      </c>
      <c r="E111" s="271">
        <v>10</v>
      </c>
      <c r="F111" s="256">
        <v>1</v>
      </c>
      <c r="G111" s="266">
        <v>2015</v>
      </c>
      <c r="H111" s="114">
        <f t="shared" si="2"/>
        <v>10</v>
      </c>
      <c r="I111" s="257">
        <v>10</v>
      </c>
      <c r="J111" s="216">
        <f t="shared" si="3"/>
        <v>10</v>
      </c>
      <c r="K111" s="279"/>
    </row>
    <row r="112" spans="1:11" s="14" customFormat="1" ht="11.25" customHeight="1" thickBot="1">
      <c r="A112" s="21"/>
      <c r="B112" s="28"/>
      <c r="C112" s="28"/>
      <c r="D112" s="260" t="s">
        <v>262</v>
      </c>
      <c r="E112" s="271">
        <v>10</v>
      </c>
      <c r="F112" s="256">
        <v>1</v>
      </c>
      <c r="G112" s="266">
        <v>2014</v>
      </c>
      <c r="H112" s="114">
        <f t="shared" si="2"/>
        <v>10</v>
      </c>
      <c r="I112" s="257">
        <v>10</v>
      </c>
      <c r="J112" s="216">
        <f t="shared" si="3"/>
        <v>10</v>
      </c>
      <c r="K112" s="279"/>
    </row>
    <row r="113" spans="1:11" s="14" customFormat="1" ht="11.25" customHeight="1" thickBot="1">
      <c r="A113" s="21"/>
      <c r="B113" s="28"/>
      <c r="C113" s="28"/>
      <c r="D113" s="260" t="s">
        <v>263</v>
      </c>
      <c r="E113" s="271">
        <v>10</v>
      </c>
      <c r="F113" s="256">
        <v>1</v>
      </c>
      <c r="G113" s="266">
        <v>2015</v>
      </c>
      <c r="H113" s="114">
        <f t="shared" si="2"/>
        <v>10</v>
      </c>
      <c r="I113" s="257">
        <v>10</v>
      </c>
      <c r="J113" s="216">
        <f t="shared" si="3"/>
        <v>10</v>
      </c>
      <c r="K113" s="279"/>
    </row>
    <row r="114" spans="1:11" s="14" customFormat="1" ht="11.25" customHeight="1" thickBot="1">
      <c r="A114" s="21"/>
      <c r="B114" s="28"/>
      <c r="C114" s="28"/>
      <c r="D114" s="260" t="s">
        <v>264</v>
      </c>
      <c r="E114" s="271">
        <v>10</v>
      </c>
      <c r="F114" s="256">
        <v>1</v>
      </c>
      <c r="G114" s="266">
        <v>2015</v>
      </c>
      <c r="H114" s="114">
        <f t="shared" si="2"/>
        <v>10</v>
      </c>
      <c r="I114" s="257">
        <v>10</v>
      </c>
      <c r="J114" s="216">
        <f t="shared" si="3"/>
        <v>10</v>
      </c>
      <c r="K114" s="279"/>
    </row>
    <row r="115" spans="1:11" s="14" customFormat="1" ht="11.25" customHeight="1" thickBot="1">
      <c r="A115" s="21"/>
      <c r="B115" s="28"/>
      <c r="C115" s="28"/>
      <c r="D115" s="260" t="s">
        <v>265</v>
      </c>
      <c r="E115" s="271">
        <v>10</v>
      </c>
      <c r="F115" s="256">
        <v>0</v>
      </c>
      <c r="G115" s="266">
        <v>2013</v>
      </c>
      <c r="H115" s="114">
        <f t="shared" si="2"/>
        <v>10</v>
      </c>
      <c r="I115" s="257">
        <v>10</v>
      </c>
      <c r="J115" s="216">
        <f t="shared" si="3"/>
        <v>10</v>
      </c>
      <c r="K115" s="279"/>
    </row>
    <row r="116" spans="1:11" s="14" customFormat="1" ht="11.25" customHeight="1" thickBot="1">
      <c r="A116" s="21"/>
      <c r="B116" s="28"/>
      <c r="C116" s="28"/>
      <c r="D116" s="55" t="s">
        <v>479</v>
      </c>
      <c r="E116" s="135">
        <v>1</v>
      </c>
      <c r="F116" s="115">
        <v>1</v>
      </c>
      <c r="G116" s="57">
        <v>2008</v>
      </c>
      <c r="H116" s="114">
        <f t="shared" si="2"/>
        <v>0</v>
      </c>
      <c r="I116" s="57">
        <v>0</v>
      </c>
      <c r="J116" s="216">
        <f t="shared" si="3"/>
        <v>0</v>
      </c>
      <c r="K116" s="279"/>
    </row>
    <row r="117" spans="1:11" s="14" customFormat="1" ht="11.25" customHeight="1" thickBot="1">
      <c r="A117" s="21"/>
      <c r="B117" s="28"/>
      <c r="C117" s="28"/>
      <c r="D117" s="55" t="s">
        <v>318</v>
      </c>
      <c r="E117" s="135">
        <v>1</v>
      </c>
      <c r="F117" s="115">
        <v>1</v>
      </c>
      <c r="G117" s="57">
        <v>2004</v>
      </c>
      <c r="H117" s="114">
        <f t="shared" si="2"/>
        <v>0</v>
      </c>
      <c r="I117" s="57">
        <v>0</v>
      </c>
      <c r="J117" s="216">
        <f t="shared" si="3"/>
        <v>0</v>
      </c>
      <c r="K117" s="279"/>
    </row>
    <row r="118" spans="1:11" s="14" customFormat="1" ht="11.25" customHeight="1" thickBot="1">
      <c r="A118" s="21"/>
      <c r="B118" s="28"/>
      <c r="C118" s="28"/>
      <c r="D118" s="55" t="s">
        <v>24</v>
      </c>
      <c r="E118" s="135">
        <v>12</v>
      </c>
      <c r="F118" s="115">
        <v>1</v>
      </c>
      <c r="G118" s="183">
        <v>2014</v>
      </c>
      <c r="H118" s="114">
        <f t="shared" si="2"/>
        <v>12</v>
      </c>
      <c r="I118" s="57">
        <v>12</v>
      </c>
      <c r="J118" s="216">
        <f t="shared" si="3"/>
        <v>12</v>
      </c>
      <c r="K118" s="279"/>
    </row>
    <row r="119" spans="1:11" s="14" customFormat="1" ht="23.25" thickBot="1">
      <c r="A119" s="21"/>
      <c r="B119" s="28"/>
      <c r="C119" s="28"/>
      <c r="D119" s="55" t="s">
        <v>480</v>
      </c>
      <c r="E119" s="135">
        <v>1</v>
      </c>
      <c r="F119" s="115">
        <v>1</v>
      </c>
      <c r="G119" s="57">
        <v>2003</v>
      </c>
      <c r="H119" s="114">
        <f t="shared" si="2"/>
        <v>0</v>
      </c>
      <c r="I119" s="57">
        <v>0</v>
      </c>
      <c r="J119" s="216">
        <f t="shared" si="3"/>
        <v>0</v>
      </c>
      <c r="K119" s="279"/>
    </row>
    <row r="120" spans="1:11" s="14" customFormat="1" ht="23.25" thickBot="1">
      <c r="A120" s="21"/>
      <c r="B120" s="28"/>
      <c r="C120" s="28"/>
      <c r="D120" s="55" t="s">
        <v>481</v>
      </c>
      <c r="E120" s="135">
        <v>1</v>
      </c>
      <c r="F120" s="115">
        <v>1</v>
      </c>
      <c r="G120" s="57">
        <v>2005</v>
      </c>
      <c r="H120" s="114">
        <f t="shared" si="2"/>
        <v>0</v>
      </c>
      <c r="I120" s="57">
        <v>0</v>
      </c>
      <c r="J120" s="216">
        <f t="shared" si="3"/>
        <v>0</v>
      </c>
      <c r="K120" s="279"/>
    </row>
    <row r="121" spans="1:11" s="14" customFormat="1" ht="11.25" customHeight="1" thickBot="1">
      <c r="A121" s="21"/>
      <c r="B121" s="28"/>
      <c r="C121" s="28"/>
      <c r="D121" s="55" t="s">
        <v>482</v>
      </c>
      <c r="E121" s="135">
        <v>1</v>
      </c>
      <c r="F121" s="115">
        <v>1</v>
      </c>
      <c r="G121" s="57">
        <v>2002</v>
      </c>
      <c r="H121" s="114">
        <f t="shared" si="2"/>
        <v>0</v>
      </c>
      <c r="I121" s="57">
        <v>0</v>
      </c>
      <c r="J121" s="216">
        <f t="shared" si="3"/>
        <v>0</v>
      </c>
      <c r="K121" s="279"/>
    </row>
    <row r="122" spans="1:11" s="14" customFormat="1" ht="11.25" customHeight="1" thickBot="1">
      <c r="A122" s="21"/>
      <c r="B122" s="28"/>
      <c r="C122" s="28"/>
      <c r="D122" s="55" t="s">
        <v>483</v>
      </c>
      <c r="E122" s="135">
        <v>1</v>
      </c>
      <c r="F122" s="115">
        <v>1</v>
      </c>
      <c r="G122" s="57">
        <v>2001</v>
      </c>
      <c r="H122" s="114">
        <f t="shared" si="2"/>
        <v>0</v>
      </c>
      <c r="I122" s="57">
        <v>1</v>
      </c>
      <c r="J122" s="216">
        <f t="shared" si="3"/>
        <v>0</v>
      </c>
      <c r="K122" s="279"/>
    </row>
    <row r="123" spans="1:11" s="14" customFormat="1" ht="23.25" thickBot="1">
      <c r="A123" s="26"/>
      <c r="B123" s="31"/>
      <c r="C123" s="31"/>
      <c r="D123" s="58" t="s">
        <v>302</v>
      </c>
      <c r="E123" s="136">
        <v>3</v>
      </c>
      <c r="F123" s="124">
        <v>1</v>
      </c>
      <c r="G123" s="125">
        <v>1995</v>
      </c>
      <c r="H123" s="114">
        <f t="shared" si="2"/>
        <v>0</v>
      </c>
      <c r="I123" s="125">
        <v>0</v>
      </c>
      <c r="J123" s="216">
        <f t="shared" si="3"/>
        <v>0</v>
      </c>
      <c r="K123" s="280"/>
    </row>
    <row r="124" spans="1:11" s="14" customFormat="1" ht="24" customHeight="1" thickBot="1">
      <c r="A124" s="283">
        <v>8</v>
      </c>
      <c r="B124" s="281" t="s">
        <v>474</v>
      </c>
      <c r="C124" s="27">
        <f>титул!B8</f>
        <v>25</v>
      </c>
      <c r="D124" s="121" t="s">
        <v>484</v>
      </c>
      <c r="E124" s="54">
        <v>3</v>
      </c>
      <c r="F124" s="113">
        <v>1</v>
      </c>
      <c r="G124" s="114">
        <v>2008</v>
      </c>
      <c r="H124" s="114">
        <f t="shared" si="2"/>
        <v>0</v>
      </c>
      <c r="I124" s="114">
        <v>3</v>
      </c>
      <c r="J124" s="216">
        <f t="shared" si="3"/>
        <v>0</v>
      </c>
      <c r="K124" s="278">
        <f>SUM(H124:H133)/C124</f>
        <v>2.12</v>
      </c>
    </row>
    <row r="125" spans="1:11" s="14" customFormat="1" ht="23.25" thickBot="1">
      <c r="A125" s="298"/>
      <c r="B125" s="282"/>
      <c r="C125" s="29"/>
      <c r="D125" s="116" t="s">
        <v>539</v>
      </c>
      <c r="E125" s="56">
        <v>3</v>
      </c>
      <c r="F125" s="115">
        <v>1</v>
      </c>
      <c r="G125" s="57">
        <v>2005</v>
      </c>
      <c r="H125" s="114">
        <f t="shared" si="2"/>
        <v>0</v>
      </c>
      <c r="I125" s="57">
        <v>3</v>
      </c>
      <c r="J125" s="216">
        <f t="shared" si="3"/>
        <v>0</v>
      </c>
      <c r="K125" s="279"/>
    </row>
    <row r="126" spans="1:11" s="14" customFormat="1" ht="23.25" thickBot="1">
      <c r="A126" s="21"/>
      <c r="B126" s="29"/>
      <c r="C126" s="29"/>
      <c r="D126" s="254" t="s">
        <v>266</v>
      </c>
      <c r="E126" s="255">
        <v>23</v>
      </c>
      <c r="F126" s="256">
        <v>1</v>
      </c>
      <c r="G126" s="257">
        <v>2013</v>
      </c>
      <c r="H126" s="114">
        <f t="shared" si="2"/>
        <v>23</v>
      </c>
      <c r="I126" s="257">
        <v>23</v>
      </c>
      <c r="J126" s="216">
        <f t="shared" si="3"/>
        <v>23</v>
      </c>
      <c r="K126" s="279"/>
    </row>
    <row r="127" spans="1:11" s="14" customFormat="1" ht="23.25" thickBot="1">
      <c r="A127" s="21"/>
      <c r="B127" s="29"/>
      <c r="C127" s="29"/>
      <c r="D127" s="254" t="s">
        <v>267</v>
      </c>
      <c r="E127" s="255">
        <v>20</v>
      </c>
      <c r="F127" s="256">
        <v>1</v>
      </c>
      <c r="G127" s="257">
        <v>2014</v>
      </c>
      <c r="H127" s="114">
        <f t="shared" si="2"/>
        <v>20</v>
      </c>
      <c r="I127" s="257">
        <v>20</v>
      </c>
      <c r="J127" s="216">
        <f t="shared" si="3"/>
        <v>20</v>
      </c>
      <c r="K127" s="279"/>
    </row>
    <row r="128" spans="1:11" s="14" customFormat="1" ht="23.25" thickBot="1">
      <c r="A128" s="21"/>
      <c r="B128" s="29"/>
      <c r="C128" s="29"/>
      <c r="D128" s="116" t="s">
        <v>421</v>
      </c>
      <c r="E128" s="56">
        <v>10</v>
      </c>
      <c r="F128" s="115">
        <v>1</v>
      </c>
      <c r="G128" s="57">
        <v>2014</v>
      </c>
      <c r="H128" s="114">
        <f t="shared" si="2"/>
        <v>10</v>
      </c>
      <c r="I128" s="57">
        <v>10</v>
      </c>
      <c r="J128" s="216">
        <f t="shared" si="3"/>
        <v>10</v>
      </c>
      <c r="K128" s="279"/>
    </row>
    <row r="129" spans="1:11" s="14" customFormat="1" ht="23.25" thickBot="1">
      <c r="A129" s="21"/>
      <c r="B129" s="29"/>
      <c r="C129" s="29"/>
      <c r="D129" s="116" t="s">
        <v>453</v>
      </c>
      <c r="E129" s="56">
        <v>3</v>
      </c>
      <c r="F129" s="115">
        <v>1</v>
      </c>
      <c r="G129" s="57">
        <v>2003</v>
      </c>
      <c r="H129" s="114">
        <f t="shared" si="2"/>
        <v>0</v>
      </c>
      <c r="I129" s="57">
        <v>3</v>
      </c>
      <c r="J129" s="216">
        <f t="shared" si="3"/>
        <v>0</v>
      </c>
      <c r="K129" s="279"/>
    </row>
    <row r="130" spans="1:11" s="14" customFormat="1" ht="11.25" customHeight="1" thickBot="1">
      <c r="A130" s="21"/>
      <c r="B130" s="29"/>
      <c r="C130" s="29"/>
      <c r="D130" s="116" t="s">
        <v>540</v>
      </c>
      <c r="E130" s="56">
        <v>4</v>
      </c>
      <c r="F130" s="115">
        <v>1</v>
      </c>
      <c r="G130" s="57">
        <v>2008</v>
      </c>
      <c r="H130" s="114">
        <f t="shared" si="2"/>
        <v>0</v>
      </c>
      <c r="I130" s="57">
        <v>4</v>
      </c>
      <c r="J130" s="216">
        <f t="shared" si="3"/>
        <v>0</v>
      </c>
      <c r="K130" s="279"/>
    </row>
    <row r="131" spans="1:11" s="14" customFormat="1" ht="23.25" thickBot="1">
      <c r="A131" s="21"/>
      <c r="B131" s="29"/>
      <c r="C131" s="29"/>
      <c r="D131" s="116" t="s">
        <v>688</v>
      </c>
      <c r="E131" s="56">
        <v>2</v>
      </c>
      <c r="F131" s="115">
        <v>1</v>
      </c>
      <c r="G131" s="57">
        <v>2002</v>
      </c>
      <c r="H131" s="114">
        <f>IF(G131&gt;2010,E131,0)</f>
        <v>0</v>
      </c>
      <c r="I131" s="57">
        <v>2</v>
      </c>
      <c r="J131" s="216">
        <f>IF(G131&gt;2010,I131,0)</f>
        <v>0</v>
      </c>
      <c r="K131" s="279"/>
    </row>
    <row r="132" spans="1:11" s="14" customFormat="1" ht="11.25" customHeight="1" thickBot="1">
      <c r="A132" s="21"/>
      <c r="B132" s="29"/>
      <c r="C132" s="29"/>
      <c r="D132" s="116" t="s">
        <v>485</v>
      </c>
      <c r="E132" s="56">
        <v>2</v>
      </c>
      <c r="F132" s="115">
        <v>1</v>
      </c>
      <c r="G132" s="57">
        <v>2002</v>
      </c>
      <c r="H132" s="114">
        <f>IF(G132&gt;2010,E132,0)</f>
        <v>0</v>
      </c>
      <c r="I132" s="57">
        <v>2</v>
      </c>
      <c r="J132" s="216">
        <f>IF(G132&gt;2010,I132,0)</f>
        <v>0</v>
      </c>
      <c r="K132" s="279"/>
    </row>
    <row r="133" spans="1:11" s="14" customFormat="1" ht="11.25" customHeight="1" thickBot="1">
      <c r="A133" s="26"/>
      <c r="B133" s="30"/>
      <c r="C133" s="30"/>
      <c r="D133" s="126" t="s">
        <v>486</v>
      </c>
      <c r="E133" s="59">
        <v>2</v>
      </c>
      <c r="F133" s="124">
        <v>1</v>
      </c>
      <c r="G133" s="125">
        <v>2003</v>
      </c>
      <c r="H133" s="114">
        <f>IF(G133&gt;2010,E133,0)</f>
        <v>0</v>
      </c>
      <c r="I133" s="125">
        <v>2</v>
      </c>
      <c r="J133" s="216">
        <f>IF(G133&gt;2010,I133,0)</f>
        <v>0</v>
      </c>
      <c r="K133" s="280"/>
    </row>
    <row r="134" spans="1:11" s="14" customFormat="1" ht="15" customHeight="1" thickBot="1">
      <c r="A134" s="34"/>
      <c r="B134" s="130" t="s">
        <v>424</v>
      </c>
      <c r="C134" s="32">
        <f>SUM(C2:C133)</f>
        <v>253</v>
      </c>
      <c r="D134" s="35"/>
      <c r="E134" s="33">
        <f>SUM(E2:E133)</f>
        <v>1122</v>
      </c>
      <c r="F134" s="33">
        <f>SUM(F2:F133)</f>
        <v>121</v>
      </c>
      <c r="G134" s="33"/>
      <c r="H134" s="33">
        <f>SUM(H2:H133)</f>
        <v>530</v>
      </c>
      <c r="I134" s="33">
        <f>SUM(I2:I133)</f>
        <v>816</v>
      </c>
      <c r="J134" s="33">
        <f>SUM(J2:J133)</f>
        <v>480</v>
      </c>
      <c r="K134" s="213">
        <f>SUM(J134)/C134</f>
        <v>1.8972332015810276</v>
      </c>
    </row>
    <row r="135" ht="12.75" customHeight="1"/>
  </sheetData>
  <sheetProtection/>
  <mergeCells count="22">
    <mergeCell ref="K2:K17"/>
    <mergeCell ref="K18:K41"/>
    <mergeCell ref="A2:A4"/>
    <mergeCell ref="B18:B19"/>
    <mergeCell ref="A18:A19"/>
    <mergeCell ref="B2:B4"/>
    <mergeCell ref="K42:K70"/>
    <mergeCell ref="A104:A105"/>
    <mergeCell ref="K104:K123"/>
    <mergeCell ref="B71:B73"/>
    <mergeCell ref="A71:A73"/>
    <mergeCell ref="K71:K80"/>
    <mergeCell ref="K81:K92"/>
    <mergeCell ref="B81:B84"/>
    <mergeCell ref="A81:A84"/>
    <mergeCell ref="K124:K133"/>
    <mergeCell ref="B93:B94"/>
    <mergeCell ref="A93:A94"/>
    <mergeCell ref="B124:B125"/>
    <mergeCell ref="A124:A125"/>
    <mergeCell ref="K93:K103"/>
    <mergeCell ref="B104:B105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3" manualBreakCount="3">
    <brk id="36" max="11" man="1"/>
    <brk id="63" max="11" man="1"/>
    <brk id="9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90" zoomScaleSheetLayoutView="90" workbookViewId="0" topLeftCell="A25">
      <selection activeCell="A1" sqref="A1"/>
    </sheetView>
  </sheetViews>
  <sheetFormatPr defaultColWidth="9.00390625" defaultRowHeight="12.75"/>
  <cols>
    <col min="1" max="1" width="4.125" style="15" customWidth="1"/>
    <col min="2" max="2" width="26.75390625" style="15" customWidth="1"/>
    <col min="3" max="3" width="21.75390625" style="15" customWidth="1"/>
    <col min="4" max="4" width="75.875" style="15" customWidth="1"/>
    <col min="5" max="5" width="12.25390625" style="16" customWidth="1"/>
    <col min="6" max="6" width="12.75390625" style="15" customWidth="1"/>
    <col min="7" max="7" width="12.75390625" style="16" customWidth="1"/>
    <col min="8" max="8" width="12.75390625" style="15" customWidth="1"/>
    <col min="9" max="10" width="12.625" style="15" customWidth="1"/>
    <col min="11" max="11" width="13.625" style="15" customWidth="1"/>
    <col min="12" max="16384" width="9.125" style="15" customWidth="1"/>
  </cols>
  <sheetData>
    <row r="1" spans="1:11" ht="91.5" customHeight="1" thickBot="1">
      <c r="A1" s="61" t="s">
        <v>378</v>
      </c>
      <c r="B1" s="36" t="s">
        <v>390</v>
      </c>
      <c r="C1" s="36" t="s">
        <v>391</v>
      </c>
      <c r="D1" s="67" t="s">
        <v>392</v>
      </c>
      <c r="E1" s="62" t="s">
        <v>393</v>
      </c>
      <c r="F1" s="61" t="s">
        <v>249</v>
      </c>
      <c r="G1" s="36" t="s">
        <v>376</v>
      </c>
      <c r="H1" s="67" t="s">
        <v>250</v>
      </c>
      <c r="I1" s="36" t="s">
        <v>679</v>
      </c>
      <c r="J1" s="36" t="s">
        <v>356</v>
      </c>
      <c r="K1" s="62" t="s">
        <v>689</v>
      </c>
    </row>
    <row r="2" spans="1:11" ht="11.25" customHeight="1" thickBot="1">
      <c r="A2" s="301">
        <v>1</v>
      </c>
      <c r="B2" s="281" t="s">
        <v>226</v>
      </c>
      <c r="C2" s="207">
        <f>титул!B8</f>
        <v>25</v>
      </c>
      <c r="D2" s="53" t="s">
        <v>230</v>
      </c>
      <c r="E2" s="54">
        <v>1</v>
      </c>
      <c r="F2" s="137">
        <v>1</v>
      </c>
      <c r="G2" s="114">
        <v>2005</v>
      </c>
      <c r="H2" s="114">
        <f>IF(G2&gt;2010,E2,0)</f>
        <v>0</v>
      </c>
      <c r="I2" s="114">
        <v>1</v>
      </c>
      <c r="J2" s="216">
        <f>IF(G2&gt;2010,I2,0)</f>
        <v>0</v>
      </c>
      <c r="K2" s="278">
        <f>SUM(H2:H17)/C2</f>
        <v>1.76</v>
      </c>
    </row>
    <row r="3" spans="1:11" ht="11.25" customHeight="1" thickBot="1">
      <c r="A3" s="302"/>
      <c r="B3" s="282"/>
      <c r="C3" s="208"/>
      <c r="D3" s="55" t="s">
        <v>231</v>
      </c>
      <c r="E3" s="56">
        <v>1</v>
      </c>
      <c r="F3" s="138">
        <v>1</v>
      </c>
      <c r="G3" s="57">
        <v>2002</v>
      </c>
      <c r="H3" s="114">
        <f aca="true" t="shared" si="0" ref="H3:H39">IF(G3&gt;2010,E3,0)</f>
        <v>0</v>
      </c>
      <c r="I3" s="57">
        <v>1</v>
      </c>
      <c r="J3" s="216">
        <f aca="true" t="shared" si="1" ref="J3:J39">IF(G3&gt;2010,I3,0)</f>
        <v>0</v>
      </c>
      <c r="K3" s="279"/>
    </row>
    <row r="4" spans="1:11" ht="23.25" thickBot="1">
      <c r="A4" s="119"/>
      <c r="B4" s="28"/>
      <c r="C4" s="208"/>
      <c r="D4" s="55" t="s">
        <v>513</v>
      </c>
      <c r="E4" s="56">
        <v>1</v>
      </c>
      <c r="F4" s="138">
        <v>1</v>
      </c>
      <c r="G4" s="57">
        <v>2008</v>
      </c>
      <c r="H4" s="114">
        <f t="shared" si="0"/>
        <v>0</v>
      </c>
      <c r="I4" s="57">
        <v>1</v>
      </c>
      <c r="J4" s="216">
        <f t="shared" si="1"/>
        <v>0</v>
      </c>
      <c r="K4" s="279"/>
    </row>
    <row r="5" spans="1:11" ht="23.25" thickBot="1">
      <c r="A5" s="119"/>
      <c r="B5" s="28"/>
      <c r="C5" s="208"/>
      <c r="D5" s="55" t="s">
        <v>514</v>
      </c>
      <c r="E5" s="56">
        <v>1</v>
      </c>
      <c r="F5" s="138">
        <v>0</v>
      </c>
      <c r="G5" s="57">
        <v>2008</v>
      </c>
      <c r="H5" s="114">
        <f t="shared" si="0"/>
        <v>0</v>
      </c>
      <c r="I5" s="57">
        <v>1</v>
      </c>
      <c r="J5" s="216">
        <f t="shared" si="1"/>
        <v>0</v>
      </c>
      <c r="K5" s="279"/>
    </row>
    <row r="6" spans="1:11" ht="23.25" thickBot="1">
      <c r="A6" s="119"/>
      <c r="B6" s="28"/>
      <c r="C6" s="208"/>
      <c r="D6" s="55" t="s">
        <v>52</v>
      </c>
      <c r="E6" s="56">
        <v>12</v>
      </c>
      <c r="F6" s="115">
        <v>1</v>
      </c>
      <c r="G6" s="57">
        <v>2013</v>
      </c>
      <c r="H6" s="114">
        <f t="shared" si="0"/>
        <v>12</v>
      </c>
      <c r="I6" s="57">
        <v>12</v>
      </c>
      <c r="J6" s="216">
        <f t="shared" si="1"/>
        <v>12</v>
      </c>
      <c r="K6" s="279"/>
    </row>
    <row r="7" spans="1:11" ht="25.5" customHeight="1" thickBot="1">
      <c r="A7" s="119"/>
      <c r="B7" s="28"/>
      <c r="C7" s="208"/>
      <c r="D7" s="254" t="s">
        <v>364</v>
      </c>
      <c r="E7" s="255">
        <v>17</v>
      </c>
      <c r="F7" s="256">
        <v>1</v>
      </c>
      <c r="G7" s="257">
        <v>2014</v>
      </c>
      <c r="H7" s="114">
        <f t="shared" si="0"/>
        <v>17</v>
      </c>
      <c r="I7" s="257">
        <v>17</v>
      </c>
      <c r="J7" s="216">
        <f t="shared" si="1"/>
        <v>17</v>
      </c>
      <c r="K7" s="279"/>
    </row>
    <row r="8" spans="1:11" ht="25.5" customHeight="1" thickBot="1">
      <c r="A8" s="119"/>
      <c r="B8" s="28"/>
      <c r="C8" s="208"/>
      <c r="D8" s="254" t="s">
        <v>664</v>
      </c>
      <c r="E8" s="255">
        <v>15</v>
      </c>
      <c r="F8" s="256">
        <v>1</v>
      </c>
      <c r="G8" s="257">
        <v>2014</v>
      </c>
      <c r="H8" s="114">
        <f t="shared" si="0"/>
        <v>15</v>
      </c>
      <c r="I8" s="257">
        <v>15</v>
      </c>
      <c r="J8" s="216">
        <f t="shared" si="1"/>
        <v>15</v>
      </c>
      <c r="K8" s="279"/>
    </row>
    <row r="9" spans="1:11" ht="23.25" thickBot="1">
      <c r="A9" s="119"/>
      <c r="B9" s="28"/>
      <c r="C9" s="208"/>
      <c r="D9" s="55" t="s">
        <v>515</v>
      </c>
      <c r="E9" s="56">
        <v>10</v>
      </c>
      <c r="F9" s="138">
        <v>1</v>
      </c>
      <c r="G9" s="57">
        <v>1989</v>
      </c>
      <c r="H9" s="114">
        <f t="shared" si="0"/>
        <v>0</v>
      </c>
      <c r="I9" s="57">
        <v>10</v>
      </c>
      <c r="J9" s="216">
        <f t="shared" si="1"/>
        <v>0</v>
      </c>
      <c r="K9" s="279"/>
    </row>
    <row r="10" spans="1:11" ht="11.25" customHeight="1" thickBot="1">
      <c r="A10" s="119"/>
      <c r="B10" s="28"/>
      <c r="C10" s="208"/>
      <c r="D10" s="55" t="s">
        <v>516</v>
      </c>
      <c r="E10" s="56">
        <v>10</v>
      </c>
      <c r="F10" s="138">
        <v>1</v>
      </c>
      <c r="G10" s="57">
        <v>1980</v>
      </c>
      <c r="H10" s="114">
        <f t="shared" si="0"/>
        <v>0</v>
      </c>
      <c r="I10" s="57">
        <v>10</v>
      </c>
      <c r="J10" s="216">
        <f t="shared" si="1"/>
        <v>0</v>
      </c>
      <c r="K10" s="279"/>
    </row>
    <row r="11" spans="1:11" ht="11.25" customHeight="1" thickBot="1">
      <c r="A11" s="119"/>
      <c r="B11" s="28"/>
      <c r="C11" s="208"/>
      <c r="D11" s="55" t="s">
        <v>517</v>
      </c>
      <c r="E11" s="56">
        <v>9</v>
      </c>
      <c r="F11" s="138">
        <v>1</v>
      </c>
      <c r="G11" s="57">
        <v>2004</v>
      </c>
      <c r="H11" s="114">
        <f t="shared" si="0"/>
        <v>0</v>
      </c>
      <c r="I11" s="57">
        <v>9</v>
      </c>
      <c r="J11" s="216">
        <f t="shared" si="1"/>
        <v>0</v>
      </c>
      <c r="K11" s="279"/>
    </row>
    <row r="12" spans="1:11" ht="11.25" customHeight="1" thickBot="1">
      <c r="A12" s="119"/>
      <c r="B12" s="28"/>
      <c r="C12" s="208"/>
      <c r="D12" s="55" t="s">
        <v>518</v>
      </c>
      <c r="E12" s="56">
        <v>1</v>
      </c>
      <c r="F12" s="138">
        <v>1</v>
      </c>
      <c r="G12" s="57">
        <v>2007</v>
      </c>
      <c r="H12" s="114">
        <f t="shared" si="0"/>
        <v>0</v>
      </c>
      <c r="I12" s="57">
        <v>1</v>
      </c>
      <c r="J12" s="216">
        <f t="shared" si="1"/>
        <v>0</v>
      </c>
      <c r="K12" s="279"/>
    </row>
    <row r="13" spans="1:11" ht="11.25" customHeight="1" thickBot="1">
      <c r="A13" s="119"/>
      <c r="B13" s="28"/>
      <c r="C13" s="208"/>
      <c r="D13" s="55" t="s">
        <v>519</v>
      </c>
      <c r="E13" s="56">
        <v>20</v>
      </c>
      <c r="F13" s="138">
        <v>1</v>
      </c>
      <c r="G13" s="57">
        <v>1987</v>
      </c>
      <c r="H13" s="114">
        <f t="shared" si="0"/>
        <v>0</v>
      </c>
      <c r="I13" s="57">
        <v>20</v>
      </c>
      <c r="J13" s="216">
        <f t="shared" si="1"/>
        <v>0</v>
      </c>
      <c r="K13" s="279"/>
    </row>
    <row r="14" spans="1:11" ht="11.25" customHeight="1" thickBot="1">
      <c r="A14" s="119"/>
      <c r="B14" s="28"/>
      <c r="C14" s="208"/>
      <c r="D14" s="55" t="s">
        <v>520</v>
      </c>
      <c r="E14" s="56">
        <v>20</v>
      </c>
      <c r="F14" s="138">
        <v>1</v>
      </c>
      <c r="G14" s="57">
        <v>1988</v>
      </c>
      <c r="H14" s="114">
        <f t="shared" si="0"/>
        <v>0</v>
      </c>
      <c r="I14" s="57">
        <v>20</v>
      </c>
      <c r="J14" s="216">
        <f t="shared" si="1"/>
        <v>0</v>
      </c>
      <c r="K14" s="279"/>
    </row>
    <row r="15" spans="1:11" ht="11.25" customHeight="1" thickBot="1">
      <c r="A15" s="119"/>
      <c r="B15" s="28"/>
      <c r="C15" s="208"/>
      <c r="D15" s="55" t="s">
        <v>521</v>
      </c>
      <c r="E15" s="56">
        <v>9</v>
      </c>
      <c r="F15" s="138">
        <v>1</v>
      </c>
      <c r="G15" s="57">
        <v>2006</v>
      </c>
      <c r="H15" s="114">
        <f t="shared" si="0"/>
        <v>0</v>
      </c>
      <c r="I15" s="57">
        <v>9</v>
      </c>
      <c r="J15" s="216">
        <f t="shared" si="1"/>
        <v>0</v>
      </c>
      <c r="K15" s="279"/>
    </row>
    <row r="16" spans="1:11" ht="11.25" customHeight="1" thickBot="1">
      <c r="A16" s="119"/>
      <c r="B16" s="28"/>
      <c r="C16" s="208"/>
      <c r="D16" s="55" t="s">
        <v>522</v>
      </c>
      <c r="E16" s="56">
        <v>10</v>
      </c>
      <c r="F16" s="138">
        <v>1</v>
      </c>
      <c r="G16" s="57">
        <v>1982</v>
      </c>
      <c r="H16" s="114">
        <f t="shared" si="0"/>
        <v>0</v>
      </c>
      <c r="I16" s="57">
        <v>10</v>
      </c>
      <c r="J16" s="216">
        <f t="shared" si="1"/>
        <v>0</v>
      </c>
      <c r="K16" s="279"/>
    </row>
    <row r="17" spans="1:11" ht="11.25" customHeight="1" thickBot="1">
      <c r="A17" s="141"/>
      <c r="B17" s="31"/>
      <c r="C17" s="209"/>
      <c r="D17" s="58" t="s">
        <v>523</v>
      </c>
      <c r="E17" s="59">
        <v>9</v>
      </c>
      <c r="F17" s="140">
        <v>1</v>
      </c>
      <c r="G17" s="125">
        <v>1978</v>
      </c>
      <c r="H17" s="114">
        <f t="shared" si="0"/>
        <v>0</v>
      </c>
      <c r="I17" s="125">
        <v>9</v>
      </c>
      <c r="J17" s="216">
        <f t="shared" si="1"/>
        <v>0</v>
      </c>
      <c r="K17" s="280"/>
    </row>
    <row r="18" spans="1:11" ht="23.25" customHeight="1" thickBot="1">
      <c r="A18" s="301">
        <v>2</v>
      </c>
      <c r="B18" s="281" t="s">
        <v>527</v>
      </c>
      <c r="C18" s="207">
        <f>титул!B9</f>
        <v>26</v>
      </c>
      <c r="D18" s="53" t="s">
        <v>66</v>
      </c>
      <c r="E18" s="54">
        <v>2</v>
      </c>
      <c r="F18" s="137">
        <v>1</v>
      </c>
      <c r="G18" s="114">
        <v>2010</v>
      </c>
      <c r="H18" s="114">
        <f t="shared" si="0"/>
        <v>0</v>
      </c>
      <c r="I18" s="114">
        <v>2</v>
      </c>
      <c r="J18" s="216">
        <f t="shared" si="1"/>
        <v>0</v>
      </c>
      <c r="K18" s="278">
        <f>SUM(H18:H22)/C18</f>
        <v>0.8076923076923077</v>
      </c>
    </row>
    <row r="19" spans="1:11" ht="23.25" customHeight="1" thickBot="1">
      <c r="A19" s="302"/>
      <c r="B19" s="282"/>
      <c r="C19" s="208"/>
      <c r="D19" s="55" t="s">
        <v>140</v>
      </c>
      <c r="E19" s="56">
        <v>11</v>
      </c>
      <c r="F19" s="138">
        <v>0</v>
      </c>
      <c r="G19" s="57">
        <v>2013</v>
      </c>
      <c r="H19" s="114">
        <f t="shared" si="0"/>
        <v>11</v>
      </c>
      <c r="I19" s="57">
        <v>11</v>
      </c>
      <c r="J19" s="216">
        <f t="shared" si="1"/>
        <v>11</v>
      </c>
      <c r="K19" s="279"/>
    </row>
    <row r="20" spans="1:11" ht="23.25" customHeight="1" thickBot="1">
      <c r="A20" s="302"/>
      <c r="B20" s="282"/>
      <c r="C20" s="208"/>
      <c r="D20" s="260" t="s">
        <v>665</v>
      </c>
      <c r="E20" s="255">
        <v>10</v>
      </c>
      <c r="F20" s="267">
        <v>1</v>
      </c>
      <c r="G20" s="257">
        <v>2014</v>
      </c>
      <c r="H20" s="114">
        <f t="shared" si="0"/>
        <v>10</v>
      </c>
      <c r="I20" s="257">
        <v>10</v>
      </c>
      <c r="J20" s="216">
        <f t="shared" si="1"/>
        <v>10</v>
      </c>
      <c r="K20" s="279"/>
    </row>
    <row r="21" spans="1:11" ht="23.25" thickBot="1">
      <c r="A21" s="302"/>
      <c r="B21" s="282"/>
      <c r="C21" s="29"/>
      <c r="D21" s="55" t="s">
        <v>612</v>
      </c>
      <c r="E21" s="56">
        <v>1</v>
      </c>
      <c r="F21" s="138">
        <v>1</v>
      </c>
      <c r="G21" s="57">
        <v>2005</v>
      </c>
      <c r="H21" s="114">
        <f t="shared" si="0"/>
        <v>0</v>
      </c>
      <c r="I21" s="57">
        <v>1</v>
      </c>
      <c r="J21" s="216">
        <f t="shared" si="1"/>
        <v>0</v>
      </c>
      <c r="K21" s="279"/>
    </row>
    <row r="22" spans="1:11" ht="23.25" thickBot="1">
      <c r="A22" s="305"/>
      <c r="B22" s="306"/>
      <c r="C22" s="30"/>
      <c r="D22" s="58" t="s">
        <v>613</v>
      </c>
      <c r="E22" s="59">
        <v>1</v>
      </c>
      <c r="F22" s="140">
        <v>0</v>
      </c>
      <c r="G22" s="125">
        <v>2005</v>
      </c>
      <c r="H22" s="114">
        <f t="shared" si="0"/>
        <v>0</v>
      </c>
      <c r="I22" s="125">
        <v>1</v>
      </c>
      <c r="J22" s="216">
        <f t="shared" si="1"/>
        <v>0</v>
      </c>
      <c r="K22" s="280"/>
    </row>
    <row r="23" spans="1:11" ht="23.25" thickBot="1">
      <c r="A23" s="119">
        <v>3</v>
      </c>
      <c r="B23" s="29" t="s">
        <v>395</v>
      </c>
      <c r="C23" s="208">
        <f>титул!B8</f>
        <v>25</v>
      </c>
      <c r="D23" s="108" t="s">
        <v>659</v>
      </c>
      <c r="E23" s="123">
        <v>4</v>
      </c>
      <c r="F23" s="137">
        <v>1</v>
      </c>
      <c r="G23" s="114">
        <v>2006</v>
      </c>
      <c r="H23" s="114">
        <f t="shared" si="0"/>
        <v>0</v>
      </c>
      <c r="I23" s="114">
        <v>4</v>
      </c>
      <c r="J23" s="216">
        <f t="shared" si="1"/>
        <v>0</v>
      </c>
      <c r="K23" s="278">
        <f>SUM(H23:H33)/C23</f>
        <v>0.48</v>
      </c>
    </row>
    <row r="24" spans="1:11" ht="23.25" thickBot="1">
      <c r="A24" s="21"/>
      <c r="B24" s="28"/>
      <c r="C24" s="28"/>
      <c r="D24" s="55" t="s">
        <v>660</v>
      </c>
      <c r="E24" s="56">
        <v>3</v>
      </c>
      <c r="F24" s="138">
        <v>0</v>
      </c>
      <c r="G24" s="57">
        <v>2003</v>
      </c>
      <c r="H24" s="114">
        <f t="shared" si="0"/>
        <v>0</v>
      </c>
      <c r="I24" s="57">
        <v>3</v>
      </c>
      <c r="J24" s="216">
        <f t="shared" si="1"/>
        <v>0</v>
      </c>
      <c r="K24" s="279"/>
    </row>
    <row r="25" spans="1:11" ht="23.25" thickBot="1">
      <c r="A25" s="21"/>
      <c r="B25" s="28"/>
      <c r="C25" s="28"/>
      <c r="D25" s="55" t="s">
        <v>232</v>
      </c>
      <c r="E25" s="56">
        <v>4</v>
      </c>
      <c r="F25" s="138">
        <v>1</v>
      </c>
      <c r="G25" s="57">
        <v>2004</v>
      </c>
      <c r="H25" s="114">
        <f t="shared" si="0"/>
        <v>0</v>
      </c>
      <c r="I25" s="57">
        <v>4</v>
      </c>
      <c r="J25" s="216">
        <f t="shared" si="1"/>
        <v>0</v>
      </c>
      <c r="K25" s="279"/>
    </row>
    <row r="26" spans="1:11" ht="23.25" thickBot="1">
      <c r="A26" s="21"/>
      <c r="B26" s="28"/>
      <c r="C26" s="28"/>
      <c r="D26" s="55" t="s">
        <v>233</v>
      </c>
      <c r="E26" s="56">
        <v>2</v>
      </c>
      <c r="F26" s="138">
        <v>1</v>
      </c>
      <c r="G26" s="57">
        <v>2002</v>
      </c>
      <c r="H26" s="114">
        <f t="shared" si="0"/>
        <v>0</v>
      </c>
      <c r="I26" s="57">
        <v>2</v>
      </c>
      <c r="J26" s="216">
        <f t="shared" si="1"/>
        <v>0</v>
      </c>
      <c r="K26" s="279"/>
    </row>
    <row r="27" spans="1:11" ht="13.5" customHeight="1" thickBot="1">
      <c r="A27" s="21"/>
      <c r="B27" s="28"/>
      <c r="C27" s="28"/>
      <c r="D27" s="55" t="s">
        <v>234</v>
      </c>
      <c r="E27" s="56">
        <v>1</v>
      </c>
      <c r="F27" s="138">
        <v>1</v>
      </c>
      <c r="G27" s="57">
        <v>2007</v>
      </c>
      <c r="H27" s="114">
        <f t="shared" si="0"/>
        <v>0</v>
      </c>
      <c r="I27" s="57">
        <v>1</v>
      </c>
      <c r="J27" s="216">
        <f t="shared" si="1"/>
        <v>0</v>
      </c>
      <c r="K27" s="279"/>
    </row>
    <row r="28" spans="1:11" ht="23.25" thickBot="1">
      <c r="A28" s="21"/>
      <c r="B28" s="28"/>
      <c r="C28" s="28"/>
      <c r="D28" s="55" t="s">
        <v>91</v>
      </c>
      <c r="E28" s="56">
        <v>1</v>
      </c>
      <c r="F28" s="138">
        <v>1</v>
      </c>
      <c r="G28" s="57">
        <v>2007</v>
      </c>
      <c r="H28" s="114">
        <f t="shared" si="0"/>
        <v>0</v>
      </c>
      <c r="I28" s="57">
        <v>1</v>
      </c>
      <c r="J28" s="216">
        <f t="shared" si="1"/>
        <v>0</v>
      </c>
      <c r="K28" s="279"/>
    </row>
    <row r="29" spans="1:11" ht="15.75" thickBot="1">
      <c r="A29" s="21"/>
      <c r="B29" s="28"/>
      <c r="C29" s="28"/>
      <c r="D29" s="55" t="s">
        <v>235</v>
      </c>
      <c r="E29" s="56">
        <v>1</v>
      </c>
      <c r="F29" s="138">
        <v>1</v>
      </c>
      <c r="G29" s="57">
        <v>2000</v>
      </c>
      <c r="H29" s="114">
        <f t="shared" si="0"/>
        <v>0</v>
      </c>
      <c r="I29" s="57">
        <v>0</v>
      </c>
      <c r="J29" s="216">
        <f t="shared" si="1"/>
        <v>0</v>
      </c>
      <c r="K29" s="279"/>
    </row>
    <row r="30" spans="1:11" ht="23.25" thickBot="1">
      <c r="A30" s="21"/>
      <c r="B30" s="28"/>
      <c r="C30" s="29"/>
      <c r="D30" s="55" t="s">
        <v>524</v>
      </c>
      <c r="E30" s="56">
        <v>1</v>
      </c>
      <c r="F30" s="138">
        <v>1</v>
      </c>
      <c r="G30" s="57">
        <v>2008</v>
      </c>
      <c r="H30" s="114">
        <f t="shared" si="0"/>
        <v>0</v>
      </c>
      <c r="I30" s="57">
        <v>1</v>
      </c>
      <c r="J30" s="216">
        <f t="shared" si="1"/>
        <v>0</v>
      </c>
      <c r="K30" s="279"/>
    </row>
    <row r="31" spans="1:11" ht="23.25" thickBot="1">
      <c r="A31" s="21"/>
      <c r="B31" s="28"/>
      <c r="C31" s="29"/>
      <c r="D31" s="55" t="s">
        <v>525</v>
      </c>
      <c r="E31" s="56">
        <v>1</v>
      </c>
      <c r="F31" s="138">
        <v>1</v>
      </c>
      <c r="G31" s="57">
        <v>2004</v>
      </c>
      <c r="H31" s="114">
        <f t="shared" si="0"/>
        <v>0</v>
      </c>
      <c r="I31" s="57">
        <v>1</v>
      </c>
      <c r="J31" s="216">
        <f t="shared" si="1"/>
        <v>0</v>
      </c>
      <c r="K31" s="279"/>
    </row>
    <row r="32" spans="1:11" ht="23.25" thickBot="1">
      <c r="A32" s="21"/>
      <c r="B32" s="28"/>
      <c r="C32" s="29"/>
      <c r="D32" s="55" t="s">
        <v>135</v>
      </c>
      <c r="E32" s="56">
        <v>12</v>
      </c>
      <c r="F32" s="138">
        <v>1</v>
      </c>
      <c r="G32" s="57">
        <v>2014</v>
      </c>
      <c r="H32" s="114">
        <f t="shared" si="0"/>
        <v>12</v>
      </c>
      <c r="I32" s="57">
        <v>12</v>
      </c>
      <c r="J32" s="216">
        <f t="shared" si="1"/>
        <v>12</v>
      </c>
      <c r="K32" s="279"/>
    </row>
    <row r="33" spans="1:11" ht="23.25" thickBot="1">
      <c r="A33" s="21"/>
      <c r="B33" s="28"/>
      <c r="C33" s="29"/>
      <c r="D33" s="58" t="s">
        <v>526</v>
      </c>
      <c r="E33" s="59">
        <v>2</v>
      </c>
      <c r="F33" s="140">
        <v>0</v>
      </c>
      <c r="G33" s="125">
        <v>2009</v>
      </c>
      <c r="H33" s="114">
        <f t="shared" si="0"/>
        <v>0</v>
      </c>
      <c r="I33" s="125">
        <v>2</v>
      </c>
      <c r="J33" s="216">
        <f t="shared" si="1"/>
        <v>0</v>
      </c>
      <c r="K33" s="280"/>
    </row>
    <row r="34" spans="1:11" ht="22.5" customHeight="1" thickBot="1">
      <c r="A34" s="283">
        <v>4</v>
      </c>
      <c r="B34" s="281" t="s">
        <v>447</v>
      </c>
      <c r="C34" s="207">
        <f>титул!B9</f>
        <v>26</v>
      </c>
      <c r="D34" s="53" t="s">
        <v>508</v>
      </c>
      <c r="E34" s="54">
        <v>1</v>
      </c>
      <c r="F34" s="137">
        <v>0</v>
      </c>
      <c r="G34" s="114">
        <v>2001</v>
      </c>
      <c r="H34" s="114">
        <f t="shared" si="0"/>
        <v>0</v>
      </c>
      <c r="I34" s="114">
        <v>1</v>
      </c>
      <c r="J34" s="216">
        <f t="shared" si="1"/>
        <v>0</v>
      </c>
      <c r="K34" s="278">
        <f>SUM(H34:H39)/C34</f>
        <v>0.8461538461538461</v>
      </c>
    </row>
    <row r="35" spans="1:11" ht="23.25" customHeight="1" thickBot="1">
      <c r="A35" s="298"/>
      <c r="B35" s="282"/>
      <c r="C35" s="142"/>
      <c r="D35" s="55" t="s">
        <v>509</v>
      </c>
      <c r="E35" s="56">
        <v>2</v>
      </c>
      <c r="F35" s="138">
        <v>1</v>
      </c>
      <c r="G35" s="57">
        <v>2003</v>
      </c>
      <c r="H35" s="114">
        <f t="shared" si="0"/>
        <v>0</v>
      </c>
      <c r="I35" s="57">
        <v>2</v>
      </c>
      <c r="J35" s="216">
        <f t="shared" si="1"/>
        <v>0</v>
      </c>
      <c r="K35" s="279"/>
    </row>
    <row r="36" spans="1:11" ht="23.25" thickBot="1">
      <c r="A36" s="21"/>
      <c r="B36" s="142"/>
      <c r="C36" s="142"/>
      <c r="D36" s="55" t="s">
        <v>510</v>
      </c>
      <c r="E36" s="56">
        <v>1</v>
      </c>
      <c r="F36" s="138">
        <v>1</v>
      </c>
      <c r="G36" s="57">
        <v>2005</v>
      </c>
      <c r="H36" s="114">
        <f t="shared" si="0"/>
        <v>0</v>
      </c>
      <c r="I36" s="57">
        <v>0</v>
      </c>
      <c r="J36" s="216">
        <f t="shared" si="1"/>
        <v>0</v>
      </c>
      <c r="K36" s="279"/>
    </row>
    <row r="37" spans="1:11" ht="23.25" thickBot="1">
      <c r="A37" s="21"/>
      <c r="B37" s="142"/>
      <c r="C37" s="142"/>
      <c r="D37" s="260" t="s">
        <v>8</v>
      </c>
      <c r="E37" s="255">
        <v>10</v>
      </c>
      <c r="F37" s="267">
        <v>1</v>
      </c>
      <c r="G37" s="257">
        <v>2014</v>
      </c>
      <c r="H37" s="114">
        <f t="shared" si="0"/>
        <v>10</v>
      </c>
      <c r="I37" s="257">
        <v>10</v>
      </c>
      <c r="J37" s="216">
        <f t="shared" si="1"/>
        <v>10</v>
      </c>
      <c r="K37" s="279"/>
    </row>
    <row r="38" spans="1:11" ht="23.25" thickBot="1">
      <c r="A38" s="21"/>
      <c r="B38" s="142"/>
      <c r="C38" s="142"/>
      <c r="D38" s="55" t="s">
        <v>501</v>
      </c>
      <c r="E38" s="56">
        <v>12</v>
      </c>
      <c r="F38" s="138">
        <v>0</v>
      </c>
      <c r="G38" s="57">
        <v>2013</v>
      </c>
      <c r="H38" s="114">
        <f t="shared" si="0"/>
        <v>12</v>
      </c>
      <c r="I38" s="57">
        <v>12</v>
      </c>
      <c r="J38" s="216">
        <f t="shared" si="1"/>
        <v>12</v>
      </c>
      <c r="K38" s="279"/>
    </row>
    <row r="39" spans="1:11" ht="23.25" thickBot="1">
      <c r="A39" s="21"/>
      <c r="B39" s="142"/>
      <c r="C39" s="142"/>
      <c r="D39" s="55" t="s">
        <v>511</v>
      </c>
      <c r="E39" s="56">
        <v>2</v>
      </c>
      <c r="F39" s="138">
        <v>1</v>
      </c>
      <c r="G39" s="57">
        <v>2002</v>
      </c>
      <c r="H39" s="114">
        <f t="shared" si="0"/>
        <v>0</v>
      </c>
      <c r="I39" s="57">
        <v>2</v>
      </c>
      <c r="J39" s="216">
        <f t="shared" si="1"/>
        <v>0</v>
      </c>
      <c r="K39" s="279"/>
    </row>
    <row r="40" spans="1:11" ht="15.75" thickBot="1">
      <c r="A40" s="68"/>
      <c r="B40" s="69" t="s">
        <v>424</v>
      </c>
      <c r="C40" s="32">
        <f>SUM(C2:C39)</f>
        <v>102</v>
      </c>
      <c r="D40" s="69"/>
      <c r="E40" s="33">
        <f>SUM(E2:E39)</f>
        <v>231</v>
      </c>
      <c r="F40" s="33">
        <f>SUM(F2:F39)</f>
        <v>31</v>
      </c>
      <c r="G40" s="33"/>
      <c r="H40" s="33">
        <f>SUM(H2:H39)</f>
        <v>99</v>
      </c>
      <c r="I40" s="33">
        <f>SUM(I2:I39)</f>
        <v>229</v>
      </c>
      <c r="J40" s="33">
        <f>SUM(J2:J39)</f>
        <v>99</v>
      </c>
      <c r="K40" s="213">
        <f>J40/C40</f>
        <v>0.9705882352941176</v>
      </c>
    </row>
    <row r="41" ht="15">
      <c r="I41" s="14"/>
    </row>
  </sheetData>
  <sheetProtection/>
  <mergeCells count="10">
    <mergeCell ref="A2:A3"/>
    <mergeCell ref="A18:A22"/>
    <mergeCell ref="B34:B35"/>
    <mergeCell ref="A34:A35"/>
    <mergeCell ref="B18:B22"/>
    <mergeCell ref="B2:B3"/>
    <mergeCell ref="K2:K17"/>
    <mergeCell ref="K18:K22"/>
    <mergeCell ref="K23:K33"/>
    <mergeCell ref="K34:K39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colBreaks count="1" manualBreakCount="1">
    <brk id="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BreakPreview" zoomScale="90" zoomScaleNormal="140" zoomScaleSheetLayoutView="90" zoomScalePageLayoutView="0" workbookViewId="0" topLeftCell="D37">
      <selection activeCell="D46" sqref="D46:J46"/>
    </sheetView>
  </sheetViews>
  <sheetFormatPr defaultColWidth="9.00390625" defaultRowHeight="12.75"/>
  <cols>
    <col min="1" max="1" width="4.125" style="15" customWidth="1"/>
    <col min="2" max="2" width="26.75390625" style="17" customWidth="1"/>
    <col min="3" max="3" width="21.75390625" style="15" customWidth="1"/>
    <col min="4" max="4" width="75.875" style="17" customWidth="1"/>
    <col min="5" max="5" width="12.25390625" style="15" customWidth="1"/>
    <col min="6" max="8" width="12.75390625" style="15" customWidth="1"/>
    <col min="9" max="10" width="12.625" style="15" customWidth="1"/>
    <col min="11" max="11" width="13.625" style="15" customWidth="1"/>
    <col min="12" max="16384" width="9.125" style="15" customWidth="1"/>
  </cols>
  <sheetData>
    <row r="1" spans="1:11" ht="90.75" customHeight="1" thickBot="1">
      <c r="A1" s="61" t="s">
        <v>378</v>
      </c>
      <c r="B1" s="36" t="s">
        <v>390</v>
      </c>
      <c r="C1" s="36" t="s">
        <v>391</v>
      </c>
      <c r="D1" s="67" t="s">
        <v>392</v>
      </c>
      <c r="E1" s="62" t="s">
        <v>393</v>
      </c>
      <c r="F1" s="61" t="s">
        <v>249</v>
      </c>
      <c r="G1" s="36" t="s">
        <v>376</v>
      </c>
      <c r="H1" s="67" t="s">
        <v>250</v>
      </c>
      <c r="I1" s="36" t="s">
        <v>679</v>
      </c>
      <c r="J1" s="36" t="s">
        <v>356</v>
      </c>
      <c r="K1" s="62" t="s">
        <v>689</v>
      </c>
    </row>
    <row r="2" spans="1:11" ht="24" customHeight="1" thickBot="1">
      <c r="A2" s="145"/>
      <c r="B2" s="143"/>
      <c r="C2" s="143"/>
      <c r="D2" s="146" t="s">
        <v>528</v>
      </c>
      <c r="E2" s="144"/>
      <c r="F2" s="147"/>
      <c r="G2" s="148"/>
      <c r="H2" s="210"/>
      <c r="I2" s="211"/>
      <c r="J2" s="214"/>
      <c r="K2" s="212"/>
    </row>
    <row r="3" spans="1:11" ht="26.25" customHeight="1" thickBot="1">
      <c r="A3" s="283">
        <v>1</v>
      </c>
      <c r="B3" s="281" t="s">
        <v>449</v>
      </c>
      <c r="C3" s="27">
        <f>титул!B8</f>
        <v>25</v>
      </c>
      <c r="D3" s="108" t="s">
        <v>407</v>
      </c>
      <c r="E3" s="123">
        <v>1</v>
      </c>
      <c r="F3" s="113">
        <v>1</v>
      </c>
      <c r="G3" s="114">
        <v>2001</v>
      </c>
      <c r="H3" s="114">
        <f>IF(G3&gt;2010,E3,0)</f>
        <v>0</v>
      </c>
      <c r="I3" s="114">
        <v>0</v>
      </c>
      <c r="J3" s="114">
        <f>IF(G3&gt;2010,I3,0)</f>
        <v>0</v>
      </c>
      <c r="K3" s="278">
        <f>SUM(H3:H17)/C3</f>
        <v>0</v>
      </c>
    </row>
    <row r="4" spans="1:11" ht="11.25" customHeight="1" thickBot="1">
      <c r="A4" s="298"/>
      <c r="B4" s="282"/>
      <c r="C4" s="29"/>
      <c r="D4" s="55" t="s">
        <v>23</v>
      </c>
      <c r="E4" s="56">
        <v>3</v>
      </c>
      <c r="F4" s="115">
        <v>1</v>
      </c>
      <c r="G4" s="57">
        <v>2002</v>
      </c>
      <c r="H4" s="114">
        <f aca="true" t="shared" si="0" ref="H4:H68">IF(G4&gt;2010,E4,0)</f>
        <v>0</v>
      </c>
      <c r="I4" s="57">
        <v>3</v>
      </c>
      <c r="J4" s="114">
        <f aca="true" t="shared" si="1" ref="J4:J68">IF(G4&gt;2010,I4,0)</f>
        <v>0</v>
      </c>
      <c r="K4" s="279"/>
    </row>
    <row r="5" spans="1:11" ht="11.25" customHeight="1" thickBot="1">
      <c r="A5" s="21"/>
      <c r="B5" s="29"/>
      <c r="C5" s="29"/>
      <c r="D5" s="55" t="s">
        <v>20</v>
      </c>
      <c r="E5" s="56">
        <v>6</v>
      </c>
      <c r="F5" s="115">
        <v>1</v>
      </c>
      <c r="G5" s="57">
        <v>1998</v>
      </c>
      <c r="H5" s="114">
        <f t="shared" si="0"/>
        <v>0</v>
      </c>
      <c r="I5" s="57">
        <v>0</v>
      </c>
      <c r="J5" s="114">
        <f t="shared" si="1"/>
        <v>0</v>
      </c>
      <c r="K5" s="279"/>
    </row>
    <row r="6" spans="1:11" ht="11.25" customHeight="1" thickBot="1">
      <c r="A6" s="21"/>
      <c r="B6" s="29"/>
      <c r="C6" s="29"/>
      <c r="D6" s="55" t="s">
        <v>583</v>
      </c>
      <c r="E6" s="56">
        <v>4</v>
      </c>
      <c r="F6" s="115">
        <v>1</v>
      </c>
      <c r="G6" s="57">
        <v>2003</v>
      </c>
      <c r="H6" s="114">
        <f t="shared" si="0"/>
        <v>0</v>
      </c>
      <c r="I6" s="57">
        <v>4</v>
      </c>
      <c r="J6" s="114">
        <f t="shared" si="1"/>
        <v>0</v>
      </c>
      <c r="K6" s="279"/>
    </row>
    <row r="7" spans="1:11" ht="11.25" customHeight="1" thickBot="1">
      <c r="A7" s="21"/>
      <c r="B7" s="29"/>
      <c r="C7" s="29"/>
      <c r="D7" s="55" t="s">
        <v>408</v>
      </c>
      <c r="E7" s="56">
        <v>1</v>
      </c>
      <c r="F7" s="115">
        <v>1</v>
      </c>
      <c r="G7" s="57">
        <v>2003</v>
      </c>
      <c r="H7" s="114">
        <f t="shared" si="0"/>
        <v>0</v>
      </c>
      <c r="I7" s="57">
        <v>1</v>
      </c>
      <c r="J7" s="114">
        <f t="shared" si="1"/>
        <v>0</v>
      </c>
      <c r="K7" s="279"/>
    </row>
    <row r="8" spans="1:11" ht="11.25" customHeight="1" thickBot="1">
      <c r="A8" s="21"/>
      <c r="B8" s="29"/>
      <c r="C8" s="29"/>
      <c r="D8" s="55" t="s">
        <v>410</v>
      </c>
      <c r="E8" s="56">
        <v>7</v>
      </c>
      <c r="F8" s="115">
        <v>1</v>
      </c>
      <c r="G8" s="57">
        <v>1997</v>
      </c>
      <c r="H8" s="114">
        <f t="shared" si="0"/>
        <v>0</v>
      </c>
      <c r="I8" s="57">
        <v>0</v>
      </c>
      <c r="J8" s="114">
        <f t="shared" si="1"/>
        <v>0</v>
      </c>
      <c r="K8" s="279"/>
    </row>
    <row r="9" spans="1:11" ht="24" customHeight="1" thickBot="1">
      <c r="A9" s="21"/>
      <c r="B9" s="29"/>
      <c r="C9" s="29"/>
      <c r="D9" s="55" t="s">
        <v>22</v>
      </c>
      <c r="E9" s="56">
        <v>2</v>
      </c>
      <c r="F9" s="115">
        <v>1</v>
      </c>
      <c r="G9" s="57">
        <v>2001</v>
      </c>
      <c r="H9" s="114">
        <f t="shared" si="0"/>
        <v>0</v>
      </c>
      <c r="I9" s="57">
        <v>2</v>
      </c>
      <c r="J9" s="114">
        <f t="shared" si="1"/>
        <v>0</v>
      </c>
      <c r="K9" s="279"/>
    </row>
    <row r="10" spans="1:11" ht="23.25" customHeight="1" thickBot="1">
      <c r="A10" s="21"/>
      <c r="B10" s="29"/>
      <c r="C10" s="29"/>
      <c r="D10" s="55" t="s">
        <v>409</v>
      </c>
      <c r="E10" s="56">
        <v>7</v>
      </c>
      <c r="F10" s="115">
        <v>1</v>
      </c>
      <c r="G10" s="57">
        <v>2006</v>
      </c>
      <c r="H10" s="114">
        <f t="shared" si="0"/>
        <v>0</v>
      </c>
      <c r="I10" s="57">
        <v>7</v>
      </c>
      <c r="J10" s="114">
        <f t="shared" si="1"/>
        <v>0</v>
      </c>
      <c r="K10" s="279"/>
    </row>
    <row r="11" spans="1:11" ht="24" customHeight="1" thickBot="1">
      <c r="A11" s="21"/>
      <c r="B11" s="29"/>
      <c r="C11" s="29"/>
      <c r="D11" s="55" t="s">
        <v>615</v>
      </c>
      <c r="E11" s="56">
        <v>2</v>
      </c>
      <c r="F11" s="115">
        <v>1</v>
      </c>
      <c r="G11" s="57">
        <v>2008</v>
      </c>
      <c r="H11" s="114">
        <f t="shared" si="0"/>
        <v>0</v>
      </c>
      <c r="I11" s="57">
        <v>2</v>
      </c>
      <c r="J11" s="114">
        <f t="shared" si="1"/>
        <v>0</v>
      </c>
      <c r="K11" s="279"/>
    </row>
    <row r="12" spans="1:11" ht="24" customHeight="1" thickBot="1">
      <c r="A12" s="21"/>
      <c r="B12" s="29"/>
      <c r="C12" s="29"/>
      <c r="D12" s="55" t="s">
        <v>21</v>
      </c>
      <c r="E12" s="56">
        <v>1</v>
      </c>
      <c r="F12" s="115">
        <v>1</v>
      </c>
      <c r="G12" s="57">
        <v>2005</v>
      </c>
      <c r="H12" s="114">
        <f t="shared" si="0"/>
        <v>0</v>
      </c>
      <c r="I12" s="57">
        <v>1</v>
      </c>
      <c r="J12" s="114">
        <f t="shared" si="1"/>
        <v>0</v>
      </c>
      <c r="K12" s="279"/>
    </row>
    <row r="13" spans="1:11" ht="11.25" customHeight="1" thickBot="1">
      <c r="A13" s="21"/>
      <c r="B13" s="29"/>
      <c r="C13" s="29"/>
      <c r="D13" s="55" t="s">
        <v>696</v>
      </c>
      <c r="E13" s="56">
        <v>14</v>
      </c>
      <c r="F13" s="115">
        <v>0</v>
      </c>
      <c r="G13" s="57">
        <v>1998</v>
      </c>
      <c r="H13" s="114">
        <f t="shared" si="0"/>
        <v>0</v>
      </c>
      <c r="I13" s="57">
        <v>14</v>
      </c>
      <c r="J13" s="114">
        <f t="shared" si="1"/>
        <v>0</v>
      </c>
      <c r="K13" s="279"/>
    </row>
    <row r="14" spans="1:11" ht="11.25" customHeight="1" thickBot="1">
      <c r="A14" s="21"/>
      <c r="B14" s="29"/>
      <c r="C14" s="29"/>
      <c r="D14" s="55" t="s">
        <v>347</v>
      </c>
      <c r="E14" s="56">
        <v>2</v>
      </c>
      <c r="F14" s="115">
        <v>1</v>
      </c>
      <c r="G14" s="57">
        <v>2001</v>
      </c>
      <c r="H14" s="114">
        <f t="shared" si="0"/>
        <v>0</v>
      </c>
      <c r="I14" s="57">
        <v>2</v>
      </c>
      <c r="J14" s="114">
        <f t="shared" si="1"/>
        <v>0</v>
      </c>
      <c r="K14" s="279"/>
    </row>
    <row r="15" spans="1:11" ht="11.25" customHeight="1" thickBot="1">
      <c r="A15" s="21"/>
      <c r="B15" s="29"/>
      <c r="C15" s="29"/>
      <c r="D15" s="55" t="s">
        <v>19</v>
      </c>
      <c r="E15" s="56">
        <v>1</v>
      </c>
      <c r="F15" s="115">
        <v>1</v>
      </c>
      <c r="G15" s="57">
        <v>2002</v>
      </c>
      <c r="H15" s="114">
        <f t="shared" si="0"/>
        <v>0</v>
      </c>
      <c r="I15" s="57">
        <v>0</v>
      </c>
      <c r="J15" s="114">
        <f t="shared" si="1"/>
        <v>0</v>
      </c>
      <c r="K15" s="279"/>
    </row>
    <row r="16" spans="1:11" ht="22.5" customHeight="1" thickBot="1">
      <c r="A16" s="21"/>
      <c r="B16" s="29"/>
      <c r="C16" s="29"/>
      <c r="D16" s="55" t="s">
        <v>348</v>
      </c>
      <c r="E16" s="56">
        <v>1</v>
      </c>
      <c r="F16" s="115">
        <v>1</v>
      </c>
      <c r="G16" s="57">
        <v>2004</v>
      </c>
      <c r="H16" s="114">
        <f t="shared" si="0"/>
        <v>0</v>
      </c>
      <c r="I16" s="57">
        <v>1</v>
      </c>
      <c r="J16" s="114">
        <f t="shared" si="1"/>
        <v>0</v>
      </c>
      <c r="K16" s="279"/>
    </row>
    <row r="17" spans="1:11" ht="24" customHeight="1" thickBot="1">
      <c r="A17" s="21"/>
      <c r="B17" s="29"/>
      <c r="C17" s="30"/>
      <c r="D17" s="132" t="s">
        <v>582</v>
      </c>
      <c r="E17" s="133">
        <v>1</v>
      </c>
      <c r="F17" s="124">
        <v>1</v>
      </c>
      <c r="G17" s="125">
        <v>2006</v>
      </c>
      <c r="H17" s="114">
        <f t="shared" si="0"/>
        <v>0</v>
      </c>
      <c r="I17" s="125">
        <v>1</v>
      </c>
      <c r="J17" s="114">
        <f t="shared" si="1"/>
        <v>0</v>
      </c>
      <c r="K17" s="280"/>
    </row>
    <row r="18" spans="1:11" ht="23.25" thickBot="1">
      <c r="A18" s="25">
        <v>2</v>
      </c>
      <c r="B18" s="27" t="s">
        <v>115</v>
      </c>
      <c r="C18" s="27">
        <f>титул!B8</f>
        <v>25</v>
      </c>
      <c r="D18" s="121" t="s">
        <v>411</v>
      </c>
      <c r="E18" s="54">
        <v>1</v>
      </c>
      <c r="F18" s="113">
        <v>1</v>
      </c>
      <c r="G18" s="114">
        <v>2007</v>
      </c>
      <c r="H18" s="114">
        <f t="shared" si="0"/>
        <v>0</v>
      </c>
      <c r="I18" s="114">
        <v>1</v>
      </c>
      <c r="J18" s="114">
        <f t="shared" si="1"/>
        <v>0</v>
      </c>
      <c r="K18" s="307">
        <f>SUM(H18:H27)/C18</f>
        <v>0.52</v>
      </c>
    </row>
    <row r="19" spans="1:11" ht="23.25" thickBot="1">
      <c r="A19" s="21"/>
      <c r="B19" s="29"/>
      <c r="C19" s="28"/>
      <c r="D19" s="116" t="s">
        <v>412</v>
      </c>
      <c r="E19" s="56">
        <v>7</v>
      </c>
      <c r="F19" s="115">
        <v>0</v>
      </c>
      <c r="G19" s="57">
        <v>1998</v>
      </c>
      <c r="H19" s="114">
        <f t="shared" si="0"/>
        <v>0</v>
      </c>
      <c r="I19" s="57">
        <v>7</v>
      </c>
      <c r="J19" s="114">
        <f t="shared" si="1"/>
        <v>0</v>
      </c>
      <c r="K19" s="308"/>
    </row>
    <row r="20" spans="1:11" ht="23.25" thickBot="1">
      <c r="A20" s="21"/>
      <c r="B20" s="29"/>
      <c r="C20" s="28"/>
      <c r="D20" s="116" t="s">
        <v>413</v>
      </c>
      <c r="E20" s="56">
        <v>3</v>
      </c>
      <c r="F20" s="115">
        <v>1</v>
      </c>
      <c r="G20" s="57">
        <v>2011</v>
      </c>
      <c r="H20" s="114">
        <f t="shared" si="0"/>
        <v>3</v>
      </c>
      <c r="I20" s="57">
        <v>3</v>
      </c>
      <c r="J20" s="114">
        <f t="shared" si="1"/>
        <v>3</v>
      </c>
      <c r="K20" s="308"/>
    </row>
    <row r="21" spans="1:11" ht="23.25" thickBot="1">
      <c r="A21" s="21"/>
      <c r="B21" s="29"/>
      <c r="C21" s="28"/>
      <c r="D21" s="116" t="s">
        <v>0</v>
      </c>
      <c r="E21" s="56">
        <v>5</v>
      </c>
      <c r="F21" s="115">
        <v>1</v>
      </c>
      <c r="G21" s="57">
        <v>2015</v>
      </c>
      <c r="H21" s="114">
        <f t="shared" si="0"/>
        <v>5</v>
      </c>
      <c r="I21" s="57">
        <v>5</v>
      </c>
      <c r="J21" s="114">
        <f t="shared" si="1"/>
        <v>5</v>
      </c>
      <c r="K21" s="308"/>
    </row>
    <row r="22" spans="1:11" ht="23.25" thickBot="1">
      <c r="A22" s="21"/>
      <c r="B22" s="29"/>
      <c r="C22" s="28"/>
      <c r="D22" s="116" t="s">
        <v>26</v>
      </c>
      <c r="E22" s="56">
        <v>5</v>
      </c>
      <c r="F22" s="115">
        <v>1</v>
      </c>
      <c r="G22" s="57">
        <v>2014</v>
      </c>
      <c r="H22" s="114">
        <f t="shared" si="0"/>
        <v>5</v>
      </c>
      <c r="I22" s="57">
        <v>5</v>
      </c>
      <c r="J22" s="114">
        <f t="shared" si="1"/>
        <v>5</v>
      </c>
      <c r="K22" s="308"/>
    </row>
    <row r="23" spans="1:11" ht="23.25" thickBot="1">
      <c r="A23" s="21"/>
      <c r="B23" s="29"/>
      <c r="C23" s="28"/>
      <c r="D23" s="116" t="s">
        <v>414</v>
      </c>
      <c r="E23" s="56">
        <v>5</v>
      </c>
      <c r="F23" s="115">
        <v>1</v>
      </c>
      <c r="G23" s="57">
        <v>2009</v>
      </c>
      <c r="H23" s="114">
        <f t="shared" si="0"/>
        <v>0</v>
      </c>
      <c r="I23" s="57">
        <v>5</v>
      </c>
      <c r="J23" s="114">
        <f t="shared" si="1"/>
        <v>0</v>
      </c>
      <c r="K23" s="308"/>
    </row>
    <row r="24" spans="1:11" ht="15.75" thickBot="1">
      <c r="A24" s="21"/>
      <c r="B24" s="29"/>
      <c r="C24" s="28"/>
      <c r="D24" s="116" t="s">
        <v>35</v>
      </c>
      <c r="E24" s="56">
        <v>2</v>
      </c>
      <c r="F24" s="115">
        <v>1</v>
      </c>
      <c r="G24" s="57">
        <v>2007</v>
      </c>
      <c r="H24" s="114">
        <f t="shared" si="0"/>
        <v>0</v>
      </c>
      <c r="I24" s="57">
        <v>2</v>
      </c>
      <c r="J24" s="114">
        <f t="shared" si="1"/>
        <v>0</v>
      </c>
      <c r="K24" s="308"/>
    </row>
    <row r="25" spans="1:11" ht="23.25" thickBot="1">
      <c r="A25" s="21"/>
      <c r="B25" s="29"/>
      <c r="C25" s="28"/>
      <c r="D25" s="116" t="s">
        <v>36</v>
      </c>
      <c r="E25" s="56">
        <v>7</v>
      </c>
      <c r="F25" s="115">
        <v>1</v>
      </c>
      <c r="G25" s="57">
        <v>2009</v>
      </c>
      <c r="H25" s="114">
        <f t="shared" si="0"/>
        <v>0</v>
      </c>
      <c r="I25" s="57">
        <v>7</v>
      </c>
      <c r="J25" s="114">
        <f t="shared" si="1"/>
        <v>0</v>
      </c>
      <c r="K25" s="308"/>
    </row>
    <row r="26" spans="1:11" ht="23.25" customHeight="1" thickBot="1">
      <c r="A26" s="21"/>
      <c r="B26" s="29"/>
      <c r="C26" s="28"/>
      <c r="D26" s="116" t="s">
        <v>37</v>
      </c>
      <c r="E26" s="56">
        <v>4</v>
      </c>
      <c r="F26" s="115">
        <v>1</v>
      </c>
      <c r="G26" s="57">
        <v>2008</v>
      </c>
      <c r="H26" s="114">
        <f t="shared" si="0"/>
        <v>0</v>
      </c>
      <c r="I26" s="57">
        <v>4</v>
      </c>
      <c r="J26" s="114">
        <f t="shared" si="1"/>
        <v>0</v>
      </c>
      <c r="K26" s="308"/>
    </row>
    <row r="27" spans="1:11" ht="23.25" thickBot="1">
      <c r="A27" s="21"/>
      <c r="B27" s="29"/>
      <c r="C27" s="28"/>
      <c r="D27" s="149" t="s">
        <v>38</v>
      </c>
      <c r="E27" s="133">
        <v>5</v>
      </c>
      <c r="F27" s="124">
        <v>1</v>
      </c>
      <c r="G27" s="125">
        <v>2009</v>
      </c>
      <c r="H27" s="114">
        <f t="shared" si="0"/>
        <v>0</v>
      </c>
      <c r="I27" s="125">
        <v>5</v>
      </c>
      <c r="J27" s="114">
        <f t="shared" si="1"/>
        <v>0</v>
      </c>
      <c r="K27" s="309"/>
    </row>
    <row r="28" spans="1:11" ht="11.25" customHeight="1" thickBot="1">
      <c r="A28" s="283">
        <v>3</v>
      </c>
      <c r="B28" s="281" t="s">
        <v>114</v>
      </c>
      <c r="C28" s="27">
        <f>титул!B8</f>
        <v>25</v>
      </c>
      <c r="D28" s="53" t="s">
        <v>39</v>
      </c>
      <c r="E28" s="54">
        <v>2</v>
      </c>
      <c r="F28" s="113">
        <v>1</v>
      </c>
      <c r="G28" s="114">
        <v>2000</v>
      </c>
      <c r="H28" s="114">
        <f t="shared" si="0"/>
        <v>0</v>
      </c>
      <c r="I28" s="114">
        <v>2</v>
      </c>
      <c r="J28" s="114">
        <f t="shared" si="1"/>
        <v>0</v>
      </c>
      <c r="K28" s="307">
        <f>SUM(H28:H40)/C28</f>
        <v>0.68</v>
      </c>
    </row>
    <row r="29" spans="1:11" ht="11.25" customHeight="1" thickBot="1">
      <c r="A29" s="298"/>
      <c r="B29" s="282"/>
      <c r="C29" s="29"/>
      <c r="D29" s="55" t="s">
        <v>40</v>
      </c>
      <c r="E29" s="56">
        <v>5</v>
      </c>
      <c r="F29" s="115">
        <v>1</v>
      </c>
      <c r="G29" s="57">
        <v>1998</v>
      </c>
      <c r="H29" s="114">
        <f t="shared" si="0"/>
        <v>0</v>
      </c>
      <c r="I29" s="57">
        <v>5</v>
      </c>
      <c r="J29" s="114">
        <f t="shared" si="1"/>
        <v>0</v>
      </c>
      <c r="K29" s="308"/>
    </row>
    <row r="30" spans="1:11" ht="23.25" thickBot="1">
      <c r="A30" s="21"/>
      <c r="B30" s="29"/>
      <c r="C30" s="29"/>
      <c r="D30" s="55" t="s">
        <v>41</v>
      </c>
      <c r="E30" s="56">
        <v>3</v>
      </c>
      <c r="F30" s="115">
        <v>1</v>
      </c>
      <c r="G30" s="57">
        <v>2009</v>
      </c>
      <c r="H30" s="114">
        <f t="shared" si="0"/>
        <v>0</v>
      </c>
      <c r="I30" s="57">
        <v>0</v>
      </c>
      <c r="J30" s="114">
        <f t="shared" si="1"/>
        <v>0</v>
      </c>
      <c r="K30" s="308"/>
    </row>
    <row r="31" spans="1:11" ht="11.25" customHeight="1" thickBot="1">
      <c r="A31" s="21"/>
      <c r="B31" s="29"/>
      <c r="C31" s="29"/>
      <c r="D31" s="55" t="s">
        <v>42</v>
      </c>
      <c r="E31" s="56">
        <v>1</v>
      </c>
      <c r="F31" s="115">
        <v>1</v>
      </c>
      <c r="G31" s="57">
        <v>2000</v>
      </c>
      <c r="H31" s="114">
        <f t="shared" si="0"/>
        <v>0</v>
      </c>
      <c r="I31" s="57">
        <v>0</v>
      </c>
      <c r="J31" s="114">
        <f t="shared" si="1"/>
        <v>0</v>
      </c>
      <c r="K31" s="308"/>
    </row>
    <row r="32" spans="1:11" ht="11.25" customHeight="1" thickBot="1">
      <c r="A32" s="21"/>
      <c r="B32" s="29"/>
      <c r="C32" s="29"/>
      <c r="D32" s="55" t="s">
        <v>43</v>
      </c>
      <c r="E32" s="56">
        <v>1</v>
      </c>
      <c r="F32" s="115">
        <v>1</v>
      </c>
      <c r="G32" s="57">
        <v>2002</v>
      </c>
      <c r="H32" s="114">
        <f t="shared" si="0"/>
        <v>0</v>
      </c>
      <c r="I32" s="57">
        <v>1</v>
      </c>
      <c r="J32" s="114">
        <f t="shared" si="1"/>
        <v>0</v>
      </c>
      <c r="K32" s="308"/>
    </row>
    <row r="33" spans="1:11" ht="23.25" thickBot="1">
      <c r="A33" s="21"/>
      <c r="B33" s="29"/>
      <c r="C33" s="29"/>
      <c r="D33" s="55" t="s">
        <v>44</v>
      </c>
      <c r="E33" s="56">
        <v>1</v>
      </c>
      <c r="F33" s="115">
        <v>1</v>
      </c>
      <c r="G33" s="57">
        <v>2001</v>
      </c>
      <c r="H33" s="114">
        <f t="shared" si="0"/>
        <v>0</v>
      </c>
      <c r="I33" s="57">
        <v>0</v>
      </c>
      <c r="J33" s="114">
        <f t="shared" si="1"/>
        <v>0</v>
      </c>
      <c r="K33" s="308"/>
    </row>
    <row r="34" spans="1:11" ht="11.25" customHeight="1" thickBot="1">
      <c r="A34" s="21"/>
      <c r="B34" s="29"/>
      <c r="C34" s="29"/>
      <c r="D34" s="55" t="s">
        <v>349</v>
      </c>
      <c r="E34" s="56">
        <v>1</v>
      </c>
      <c r="F34" s="115">
        <v>1</v>
      </c>
      <c r="G34" s="57">
        <v>2007</v>
      </c>
      <c r="H34" s="114">
        <f t="shared" si="0"/>
        <v>0</v>
      </c>
      <c r="I34" s="57">
        <v>1</v>
      </c>
      <c r="J34" s="114">
        <f t="shared" si="1"/>
        <v>0</v>
      </c>
      <c r="K34" s="308"/>
    </row>
    <row r="35" spans="1:11" ht="11.25" customHeight="1" thickBot="1">
      <c r="A35" s="21"/>
      <c r="B35" s="29"/>
      <c r="C35" s="29"/>
      <c r="D35" s="55" t="s">
        <v>129</v>
      </c>
      <c r="E35" s="56">
        <v>1</v>
      </c>
      <c r="F35" s="115">
        <v>1</v>
      </c>
      <c r="G35" s="57">
        <v>2008</v>
      </c>
      <c r="H35" s="114">
        <f t="shared" si="0"/>
        <v>0</v>
      </c>
      <c r="I35" s="57">
        <v>1</v>
      </c>
      <c r="J35" s="114">
        <f t="shared" si="1"/>
        <v>0</v>
      </c>
      <c r="K35" s="308"/>
    </row>
    <row r="36" spans="1:11" ht="11.25" customHeight="1" thickBot="1">
      <c r="A36" s="21"/>
      <c r="B36" s="29"/>
      <c r="C36" s="29"/>
      <c r="D36" s="55" t="s">
        <v>503</v>
      </c>
      <c r="E36" s="56">
        <v>17</v>
      </c>
      <c r="F36" s="115">
        <v>1</v>
      </c>
      <c r="G36" s="57">
        <v>2013</v>
      </c>
      <c r="H36" s="114">
        <f t="shared" si="0"/>
        <v>17</v>
      </c>
      <c r="I36" s="57">
        <v>7</v>
      </c>
      <c r="J36" s="114">
        <f t="shared" si="1"/>
        <v>7</v>
      </c>
      <c r="K36" s="308"/>
    </row>
    <row r="37" spans="1:11" ht="11.25" customHeight="1" thickBot="1">
      <c r="A37" s="21"/>
      <c r="B37" s="29"/>
      <c r="C37" s="29"/>
      <c r="D37" s="55" t="s">
        <v>596</v>
      </c>
      <c r="E37" s="56">
        <v>2</v>
      </c>
      <c r="F37" s="115">
        <v>1</v>
      </c>
      <c r="G37" s="57">
        <v>2009</v>
      </c>
      <c r="H37" s="114">
        <f t="shared" si="0"/>
        <v>0</v>
      </c>
      <c r="I37" s="57">
        <v>2</v>
      </c>
      <c r="J37" s="114">
        <f t="shared" si="1"/>
        <v>0</v>
      </c>
      <c r="K37" s="308"/>
    </row>
    <row r="38" spans="1:11" ht="11.25" customHeight="1" thickBot="1">
      <c r="A38" s="21"/>
      <c r="B38" s="29"/>
      <c r="C38" s="29"/>
      <c r="D38" s="55" t="s">
        <v>130</v>
      </c>
      <c r="E38" s="56">
        <v>2</v>
      </c>
      <c r="F38" s="115">
        <v>1</v>
      </c>
      <c r="G38" s="57">
        <v>2008</v>
      </c>
      <c r="H38" s="114">
        <f t="shared" si="0"/>
        <v>0</v>
      </c>
      <c r="I38" s="57">
        <v>2</v>
      </c>
      <c r="J38" s="114">
        <f t="shared" si="1"/>
        <v>0</v>
      </c>
      <c r="K38" s="308"/>
    </row>
    <row r="39" spans="1:11" ht="11.25" customHeight="1" thickBot="1">
      <c r="A39" s="21"/>
      <c r="B39" s="29"/>
      <c r="C39" s="29"/>
      <c r="D39" s="55" t="s">
        <v>131</v>
      </c>
      <c r="E39" s="56">
        <v>1</v>
      </c>
      <c r="F39" s="115">
        <v>1</v>
      </c>
      <c r="G39" s="57">
        <v>2000</v>
      </c>
      <c r="H39" s="114">
        <f t="shared" si="0"/>
        <v>0</v>
      </c>
      <c r="I39" s="57">
        <v>0</v>
      </c>
      <c r="J39" s="114">
        <f t="shared" si="1"/>
        <v>0</v>
      </c>
      <c r="K39" s="308"/>
    </row>
    <row r="40" spans="1:11" ht="11.25" customHeight="1" thickBot="1">
      <c r="A40" s="21"/>
      <c r="B40" s="29"/>
      <c r="C40" s="29"/>
      <c r="D40" s="132" t="s">
        <v>132</v>
      </c>
      <c r="E40" s="133">
        <v>2</v>
      </c>
      <c r="F40" s="124">
        <v>1</v>
      </c>
      <c r="G40" s="125">
        <v>2006</v>
      </c>
      <c r="H40" s="114">
        <f t="shared" si="0"/>
        <v>0</v>
      </c>
      <c r="I40" s="125">
        <v>2</v>
      </c>
      <c r="J40" s="114">
        <f t="shared" si="1"/>
        <v>0</v>
      </c>
      <c r="K40" s="309"/>
    </row>
    <row r="41" spans="1:11" ht="22.5" customHeight="1" thickBot="1">
      <c r="A41" s="283">
        <v>4</v>
      </c>
      <c r="B41" s="281" t="s">
        <v>331</v>
      </c>
      <c r="C41" s="27">
        <f>титул!B8</f>
        <v>25</v>
      </c>
      <c r="D41" s="53" t="s">
        <v>133</v>
      </c>
      <c r="E41" s="54">
        <v>30</v>
      </c>
      <c r="F41" s="113">
        <v>1</v>
      </c>
      <c r="G41" s="114">
        <v>2006</v>
      </c>
      <c r="H41" s="114">
        <f t="shared" si="0"/>
        <v>0</v>
      </c>
      <c r="I41" s="114">
        <v>30</v>
      </c>
      <c r="J41" s="114">
        <f t="shared" si="1"/>
        <v>0</v>
      </c>
      <c r="K41" s="307">
        <f>SUM(H41:H52)/C41</f>
        <v>0.6</v>
      </c>
    </row>
    <row r="42" spans="1:11" ht="23.25" thickBot="1">
      <c r="A42" s="298"/>
      <c r="B42" s="282"/>
      <c r="C42" s="29"/>
      <c r="D42" s="55" t="s">
        <v>134</v>
      </c>
      <c r="E42" s="135">
        <v>3</v>
      </c>
      <c r="F42" s="138">
        <v>1</v>
      </c>
      <c r="G42" s="139">
        <v>2004</v>
      </c>
      <c r="H42" s="114">
        <f t="shared" si="0"/>
        <v>0</v>
      </c>
      <c r="I42" s="57">
        <v>3</v>
      </c>
      <c r="J42" s="114">
        <f t="shared" si="1"/>
        <v>0</v>
      </c>
      <c r="K42" s="308"/>
    </row>
    <row r="43" spans="1:11" ht="23.25" thickBot="1">
      <c r="A43" s="21"/>
      <c r="B43" s="29"/>
      <c r="C43" s="29"/>
      <c r="D43" s="55" t="s">
        <v>62</v>
      </c>
      <c r="E43" s="56">
        <v>5</v>
      </c>
      <c r="F43" s="115">
        <v>1</v>
      </c>
      <c r="G43" s="57">
        <v>2013</v>
      </c>
      <c r="H43" s="114">
        <f t="shared" si="0"/>
        <v>5</v>
      </c>
      <c r="I43" s="57">
        <v>5</v>
      </c>
      <c r="J43" s="114">
        <f t="shared" si="1"/>
        <v>5</v>
      </c>
      <c r="K43" s="308"/>
    </row>
    <row r="44" spans="1:11" ht="23.25" thickBot="1">
      <c r="A44" s="21"/>
      <c r="B44" s="29"/>
      <c r="C44" s="29"/>
      <c r="D44" s="55" t="s">
        <v>137</v>
      </c>
      <c r="E44" s="135">
        <v>1</v>
      </c>
      <c r="F44" s="138">
        <v>1</v>
      </c>
      <c r="G44" s="139">
        <v>2008</v>
      </c>
      <c r="H44" s="114">
        <f t="shared" si="0"/>
        <v>0</v>
      </c>
      <c r="I44" s="57">
        <v>0</v>
      </c>
      <c r="J44" s="114">
        <f t="shared" si="1"/>
        <v>0</v>
      </c>
      <c r="K44" s="308"/>
    </row>
    <row r="45" spans="1:11" ht="23.25" thickBot="1">
      <c r="A45" s="21"/>
      <c r="B45" s="29"/>
      <c r="C45" s="29"/>
      <c r="D45" s="55" t="s">
        <v>141</v>
      </c>
      <c r="E45" s="135">
        <v>5</v>
      </c>
      <c r="F45" s="138">
        <v>1</v>
      </c>
      <c r="G45" s="139">
        <v>2013</v>
      </c>
      <c r="H45" s="114">
        <f t="shared" si="0"/>
        <v>5</v>
      </c>
      <c r="I45" s="57">
        <v>5</v>
      </c>
      <c r="J45" s="114">
        <f t="shared" si="1"/>
        <v>5</v>
      </c>
      <c r="K45" s="308"/>
    </row>
    <row r="46" spans="1:11" ht="23.25" thickBot="1">
      <c r="A46" s="21"/>
      <c r="B46" s="29"/>
      <c r="C46" s="29"/>
      <c r="D46" s="260" t="s">
        <v>46</v>
      </c>
      <c r="E46" s="271">
        <v>5</v>
      </c>
      <c r="F46" s="267">
        <v>1</v>
      </c>
      <c r="G46" s="322">
        <v>2016</v>
      </c>
      <c r="H46" s="275">
        <f t="shared" si="0"/>
        <v>5</v>
      </c>
      <c r="I46" s="257">
        <v>5</v>
      </c>
      <c r="J46" s="275">
        <f t="shared" si="1"/>
        <v>5</v>
      </c>
      <c r="K46" s="308"/>
    </row>
    <row r="47" spans="1:11" ht="23.25" thickBot="1">
      <c r="A47" s="21"/>
      <c r="B47" s="29"/>
      <c r="C47" s="29"/>
      <c r="D47" s="55" t="s">
        <v>138</v>
      </c>
      <c r="E47" s="135">
        <v>8</v>
      </c>
      <c r="F47" s="138">
        <v>1</v>
      </c>
      <c r="G47" s="139">
        <v>2006</v>
      </c>
      <c r="H47" s="114">
        <f t="shared" si="0"/>
        <v>0</v>
      </c>
      <c r="I47" s="57">
        <v>0</v>
      </c>
      <c r="J47" s="114">
        <f t="shared" si="1"/>
        <v>0</v>
      </c>
      <c r="K47" s="308"/>
    </row>
    <row r="48" spans="1:11" ht="12" customHeight="1" thickBot="1">
      <c r="A48" s="21"/>
      <c r="B48" s="29"/>
      <c r="C48" s="29"/>
      <c r="D48" s="55" t="s">
        <v>339</v>
      </c>
      <c r="E48" s="135">
        <v>1</v>
      </c>
      <c r="F48" s="138">
        <v>1</v>
      </c>
      <c r="G48" s="139">
        <v>2003</v>
      </c>
      <c r="H48" s="114">
        <f t="shared" si="0"/>
        <v>0</v>
      </c>
      <c r="I48" s="57">
        <v>1</v>
      </c>
      <c r="J48" s="114">
        <f t="shared" si="1"/>
        <v>0</v>
      </c>
      <c r="K48" s="308"/>
    </row>
    <row r="49" spans="1:11" ht="23.25" thickBot="1">
      <c r="A49" s="21"/>
      <c r="B49" s="29"/>
      <c r="C49" s="29"/>
      <c r="D49" s="55" t="s">
        <v>340</v>
      </c>
      <c r="E49" s="135">
        <v>1</v>
      </c>
      <c r="F49" s="138">
        <v>1</v>
      </c>
      <c r="G49" s="139">
        <v>2006</v>
      </c>
      <c r="H49" s="114">
        <f t="shared" si="0"/>
        <v>0</v>
      </c>
      <c r="I49" s="57">
        <v>1</v>
      </c>
      <c r="J49" s="114">
        <f t="shared" si="1"/>
        <v>0</v>
      </c>
      <c r="K49" s="308"/>
    </row>
    <row r="50" spans="1:11" ht="11.25" customHeight="1" thickBot="1">
      <c r="A50" s="21"/>
      <c r="B50" s="29"/>
      <c r="C50" s="29"/>
      <c r="D50" s="55" t="s">
        <v>597</v>
      </c>
      <c r="E50" s="135">
        <v>2</v>
      </c>
      <c r="F50" s="138">
        <v>1</v>
      </c>
      <c r="G50" s="139">
        <v>2007</v>
      </c>
      <c r="H50" s="114">
        <f t="shared" si="0"/>
        <v>0</v>
      </c>
      <c r="I50" s="57">
        <v>0</v>
      </c>
      <c r="J50" s="114">
        <f t="shared" si="1"/>
        <v>0</v>
      </c>
      <c r="K50" s="308"/>
    </row>
    <row r="51" spans="1:11" ht="11.25" customHeight="1" thickBot="1">
      <c r="A51" s="21"/>
      <c r="B51" s="29"/>
      <c r="C51" s="29"/>
      <c r="D51" s="55" t="s">
        <v>341</v>
      </c>
      <c r="E51" s="135">
        <v>10</v>
      </c>
      <c r="F51" s="138">
        <v>1</v>
      </c>
      <c r="G51" s="139">
        <v>1996</v>
      </c>
      <c r="H51" s="114">
        <f t="shared" si="0"/>
        <v>0</v>
      </c>
      <c r="I51" s="57">
        <v>0</v>
      </c>
      <c r="J51" s="114">
        <f t="shared" si="1"/>
        <v>0</v>
      </c>
      <c r="K51" s="308"/>
    </row>
    <row r="52" spans="1:11" ht="23.25" thickBot="1">
      <c r="A52" s="21"/>
      <c r="B52" s="29"/>
      <c r="C52" s="29"/>
      <c r="D52" s="58" t="s">
        <v>342</v>
      </c>
      <c r="E52" s="136">
        <v>1</v>
      </c>
      <c r="F52" s="140">
        <v>1</v>
      </c>
      <c r="G52" s="161">
        <v>2007</v>
      </c>
      <c r="H52" s="114">
        <f t="shared" si="0"/>
        <v>0</v>
      </c>
      <c r="I52" s="125">
        <v>1</v>
      </c>
      <c r="J52" s="114">
        <f t="shared" si="1"/>
        <v>0</v>
      </c>
      <c r="K52" s="309"/>
    </row>
    <row r="53" spans="1:11" ht="26.25" customHeight="1" thickBot="1">
      <c r="A53" s="283">
        <v>5</v>
      </c>
      <c r="B53" s="281" t="s">
        <v>113</v>
      </c>
      <c r="C53" s="27">
        <f>титул!B8</f>
        <v>25</v>
      </c>
      <c r="D53" s="53" t="s">
        <v>28</v>
      </c>
      <c r="E53" s="54">
        <v>1</v>
      </c>
      <c r="F53" s="113">
        <v>1</v>
      </c>
      <c r="G53" s="114">
        <v>2008</v>
      </c>
      <c r="H53" s="114">
        <f t="shared" si="0"/>
        <v>0</v>
      </c>
      <c r="I53" s="114">
        <v>0</v>
      </c>
      <c r="J53" s="114">
        <f t="shared" si="1"/>
        <v>0</v>
      </c>
      <c r="K53" s="307">
        <f>SUM(H53:H69)/C53</f>
        <v>0.84</v>
      </c>
    </row>
    <row r="54" spans="1:11" ht="23.25" thickBot="1">
      <c r="A54" s="298"/>
      <c r="B54" s="282"/>
      <c r="C54" s="29"/>
      <c r="D54" s="55" t="s">
        <v>68</v>
      </c>
      <c r="E54" s="56">
        <v>2</v>
      </c>
      <c r="F54" s="115">
        <v>1</v>
      </c>
      <c r="G54" s="57">
        <v>2009</v>
      </c>
      <c r="H54" s="114">
        <f t="shared" si="0"/>
        <v>0</v>
      </c>
      <c r="I54" s="57">
        <v>0</v>
      </c>
      <c r="J54" s="114">
        <f t="shared" si="1"/>
        <v>0</v>
      </c>
      <c r="K54" s="308"/>
    </row>
    <row r="55" spans="1:11" ht="23.25" thickBot="1">
      <c r="A55" s="21"/>
      <c r="B55" s="29"/>
      <c r="C55" s="29"/>
      <c r="D55" s="55" t="s">
        <v>72</v>
      </c>
      <c r="E55" s="56">
        <v>1</v>
      </c>
      <c r="F55" s="115">
        <v>1</v>
      </c>
      <c r="G55" s="57">
        <v>2010</v>
      </c>
      <c r="H55" s="114">
        <f t="shared" si="0"/>
        <v>0</v>
      </c>
      <c r="I55" s="57">
        <v>1</v>
      </c>
      <c r="J55" s="114">
        <f t="shared" si="1"/>
        <v>0</v>
      </c>
      <c r="K55" s="308"/>
    </row>
    <row r="56" spans="1:11" ht="23.25" thickBot="1">
      <c r="A56" s="21"/>
      <c r="B56" s="29"/>
      <c r="C56" s="29"/>
      <c r="D56" s="55" t="s">
        <v>54</v>
      </c>
      <c r="E56" s="56">
        <v>1</v>
      </c>
      <c r="F56" s="115">
        <v>1</v>
      </c>
      <c r="G56" s="57">
        <v>2008</v>
      </c>
      <c r="H56" s="114">
        <f t="shared" si="0"/>
        <v>0</v>
      </c>
      <c r="I56" s="57">
        <v>0</v>
      </c>
      <c r="J56" s="114">
        <f t="shared" si="1"/>
        <v>0</v>
      </c>
      <c r="K56" s="308"/>
    </row>
    <row r="57" spans="1:11" ht="24" customHeight="1" thickBot="1">
      <c r="A57" s="21"/>
      <c r="B57" s="29"/>
      <c r="C57" s="29"/>
      <c r="D57" s="55" t="s">
        <v>71</v>
      </c>
      <c r="E57" s="56">
        <v>2</v>
      </c>
      <c r="F57" s="115">
        <v>1</v>
      </c>
      <c r="G57" s="57">
        <v>2009</v>
      </c>
      <c r="H57" s="114">
        <f t="shared" si="0"/>
        <v>0</v>
      </c>
      <c r="I57" s="57">
        <v>0</v>
      </c>
      <c r="J57" s="114">
        <f t="shared" si="1"/>
        <v>0</v>
      </c>
      <c r="K57" s="308"/>
    </row>
    <row r="58" spans="1:11" ht="23.25" thickBot="1">
      <c r="A58" s="21"/>
      <c r="B58" s="29"/>
      <c r="C58" s="29"/>
      <c r="D58" s="55" t="s">
        <v>53</v>
      </c>
      <c r="E58" s="56">
        <v>1</v>
      </c>
      <c r="F58" s="115">
        <v>1</v>
      </c>
      <c r="G58" s="57">
        <v>2008</v>
      </c>
      <c r="H58" s="114">
        <f t="shared" si="0"/>
        <v>0</v>
      </c>
      <c r="I58" s="57">
        <v>0</v>
      </c>
      <c r="J58" s="114">
        <f t="shared" si="1"/>
        <v>0</v>
      </c>
      <c r="K58" s="308"/>
    </row>
    <row r="59" spans="1:11" ht="11.25" customHeight="1" thickBot="1">
      <c r="A59" s="21"/>
      <c r="B59" s="29"/>
      <c r="C59" s="29"/>
      <c r="D59" s="55" t="s">
        <v>60</v>
      </c>
      <c r="E59" s="56">
        <v>1</v>
      </c>
      <c r="F59" s="115">
        <v>1</v>
      </c>
      <c r="G59" s="57">
        <v>2004</v>
      </c>
      <c r="H59" s="114">
        <f t="shared" si="0"/>
        <v>0</v>
      </c>
      <c r="I59" s="57">
        <v>1</v>
      </c>
      <c r="J59" s="114">
        <f t="shared" si="1"/>
        <v>0</v>
      </c>
      <c r="K59" s="308"/>
    </row>
    <row r="60" spans="1:11" ht="23.25" thickBot="1">
      <c r="A60" s="21"/>
      <c r="B60" s="29"/>
      <c r="C60" s="29"/>
      <c r="D60" s="55" t="s">
        <v>67</v>
      </c>
      <c r="E60" s="56">
        <v>1</v>
      </c>
      <c r="F60" s="115">
        <v>1</v>
      </c>
      <c r="G60" s="57">
        <v>2004</v>
      </c>
      <c r="H60" s="114">
        <f t="shared" si="0"/>
        <v>0</v>
      </c>
      <c r="I60" s="57">
        <v>1</v>
      </c>
      <c r="J60" s="114">
        <f t="shared" si="1"/>
        <v>0</v>
      </c>
      <c r="K60" s="308"/>
    </row>
    <row r="61" spans="1:11" ht="24" customHeight="1" thickBot="1">
      <c r="A61" s="21"/>
      <c r="B61" s="29"/>
      <c r="C61" s="29"/>
      <c r="D61" s="55" t="s">
        <v>350</v>
      </c>
      <c r="E61" s="56">
        <v>2</v>
      </c>
      <c r="F61" s="115">
        <v>1</v>
      </c>
      <c r="G61" s="57">
        <v>2003</v>
      </c>
      <c r="H61" s="114">
        <f t="shared" si="0"/>
        <v>0</v>
      </c>
      <c r="I61" s="57">
        <v>2</v>
      </c>
      <c r="J61" s="114">
        <f t="shared" si="1"/>
        <v>0</v>
      </c>
      <c r="K61" s="308"/>
    </row>
    <row r="62" spans="1:11" ht="23.25" thickBot="1">
      <c r="A62" s="21"/>
      <c r="B62" s="29"/>
      <c r="C62" s="29"/>
      <c r="D62" s="55" t="s">
        <v>59</v>
      </c>
      <c r="E62" s="56">
        <v>1</v>
      </c>
      <c r="F62" s="115">
        <v>1</v>
      </c>
      <c r="G62" s="57">
        <v>2007</v>
      </c>
      <c r="H62" s="114">
        <f t="shared" si="0"/>
        <v>0</v>
      </c>
      <c r="I62" s="57">
        <v>0</v>
      </c>
      <c r="J62" s="114">
        <f t="shared" si="1"/>
        <v>0</v>
      </c>
      <c r="K62" s="308"/>
    </row>
    <row r="63" spans="1:11" ht="23.25" thickBot="1">
      <c r="A63" s="21"/>
      <c r="B63" s="29"/>
      <c r="C63" s="29"/>
      <c r="D63" s="55" t="s">
        <v>27</v>
      </c>
      <c r="E63" s="56">
        <v>1</v>
      </c>
      <c r="F63" s="115">
        <v>1</v>
      </c>
      <c r="G63" s="57">
        <v>2007</v>
      </c>
      <c r="H63" s="114">
        <f t="shared" si="0"/>
        <v>0</v>
      </c>
      <c r="I63" s="57">
        <v>0</v>
      </c>
      <c r="J63" s="114">
        <f t="shared" si="1"/>
        <v>0</v>
      </c>
      <c r="K63" s="308"/>
    </row>
    <row r="64" spans="1:11" ht="23.25" thickBot="1">
      <c r="A64" s="21"/>
      <c r="B64" s="29"/>
      <c r="C64" s="29"/>
      <c r="D64" s="55" t="s">
        <v>29</v>
      </c>
      <c r="E64" s="56">
        <v>1</v>
      </c>
      <c r="F64" s="115">
        <v>1</v>
      </c>
      <c r="G64" s="57">
        <v>2008</v>
      </c>
      <c r="H64" s="114">
        <f t="shared" si="0"/>
        <v>0</v>
      </c>
      <c r="I64" s="57">
        <v>0</v>
      </c>
      <c r="J64" s="114">
        <f t="shared" si="1"/>
        <v>0</v>
      </c>
      <c r="K64" s="308"/>
    </row>
    <row r="65" spans="1:11" ht="11.25" customHeight="1" thickBot="1">
      <c r="A65" s="21"/>
      <c r="B65" s="29"/>
      <c r="C65" s="29"/>
      <c r="D65" s="55" t="s">
        <v>355</v>
      </c>
      <c r="E65" s="56">
        <v>1</v>
      </c>
      <c r="F65" s="115">
        <v>1</v>
      </c>
      <c r="G65" s="57">
        <v>2008</v>
      </c>
      <c r="H65" s="114">
        <f t="shared" si="0"/>
        <v>0</v>
      </c>
      <c r="I65" s="57">
        <v>0</v>
      </c>
      <c r="J65" s="114">
        <f t="shared" si="1"/>
        <v>0</v>
      </c>
      <c r="K65" s="308"/>
    </row>
    <row r="66" spans="1:11" ht="11.25" customHeight="1" thickBot="1">
      <c r="A66" s="21"/>
      <c r="B66" s="29"/>
      <c r="C66" s="29"/>
      <c r="D66" s="55" t="s">
        <v>142</v>
      </c>
      <c r="E66" s="56">
        <v>10</v>
      </c>
      <c r="F66" s="115">
        <v>1</v>
      </c>
      <c r="G66" s="57">
        <v>2013</v>
      </c>
      <c r="H66" s="114">
        <f t="shared" si="0"/>
        <v>10</v>
      </c>
      <c r="I66" s="57">
        <v>10</v>
      </c>
      <c r="J66" s="114">
        <f t="shared" si="1"/>
        <v>10</v>
      </c>
      <c r="K66" s="308"/>
    </row>
    <row r="67" spans="1:11" ht="11.25" customHeight="1" thickBot="1">
      <c r="A67" s="21"/>
      <c r="B67" s="29"/>
      <c r="C67" s="29"/>
      <c r="D67" s="55" t="s">
        <v>143</v>
      </c>
      <c r="E67" s="56">
        <v>5</v>
      </c>
      <c r="F67" s="115">
        <v>1</v>
      </c>
      <c r="G67" s="57">
        <v>2013</v>
      </c>
      <c r="H67" s="114">
        <f t="shared" si="0"/>
        <v>5</v>
      </c>
      <c r="I67" s="57">
        <v>5</v>
      </c>
      <c r="J67" s="114">
        <f t="shared" si="1"/>
        <v>5</v>
      </c>
      <c r="K67" s="308"/>
    </row>
    <row r="68" spans="1:11" ht="23.25" thickBot="1">
      <c r="A68" s="21"/>
      <c r="B68" s="29"/>
      <c r="C68" s="29"/>
      <c r="D68" s="55" t="s">
        <v>69</v>
      </c>
      <c r="E68" s="56">
        <v>1</v>
      </c>
      <c r="F68" s="115">
        <v>1</v>
      </c>
      <c r="G68" s="57">
        <v>2005</v>
      </c>
      <c r="H68" s="114">
        <f t="shared" si="0"/>
        <v>0</v>
      </c>
      <c r="I68" s="57">
        <v>1</v>
      </c>
      <c r="J68" s="114">
        <f t="shared" si="1"/>
        <v>0</v>
      </c>
      <c r="K68" s="308"/>
    </row>
    <row r="69" spans="1:11" ht="23.25" thickBot="1">
      <c r="A69" s="26"/>
      <c r="B69" s="30"/>
      <c r="C69" s="30"/>
      <c r="D69" s="132" t="s">
        <v>70</v>
      </c>
      <c r="E69" s="133">
        <v>6</v>
      </c>
      <c r="F69" s="124">
        <v>1</v>
      </c>
      <c r="G69" s="125">
        <v>2011</v>
      </c>
      <c r="H69" s="114">
        <f aca="true" t="shared" si="2" ref="H69:H132">IF(G69&gt;2010,E69,0)</f>
        <v>6</v>
      </c>
      <c r="I69" s="125">
        <v>6</v>
      </c>
      <c r="J69" s="114">
        <f aca="true" t="shared" si="3" ref="J69:J132">IF(G69&gt;2010,I69,0)</f>
        <v>6</v>
      </c>
      <c r="K69" s="309"/>
    </row>
    <row r="70" spans="1:11" ht="25.5" customHeight="1" thickBot="1">
      <c r="A70" s="283">
        <v>6</v>
      </c>
      <c r="B70" s="281" t="s">
        <v>116</v>
      </c>
      <c r="C70" s="27">
        <f>титул!B9</f>
        <v>26</v>
      </c>
      <c r="D70" s="53" t="s">
        <v>55</v>
      </c>
      <c r="E70" s="54">
        <v>1</v>
      </c>
      <c r="F70" s="113">
        <v>1</v>
      </c>
      <c r="G70" s="114">
        <v>2001</v>
      </c>
      <c r="H70" s="114">
        <f t="shared" si="2"/>
        <v>0</v>
      </c>
      <c r="I70" s="114">
        <v>1</v>
      </c>
      <c r="J70" s="114">
        <f t="shared" si="3"/>
        <v>0</v>
      </c>
      <c r="K70" s="307">
        <f>SUM(H70:H75)/C70</f>
        <v>0.5769230769230769</v>
      </c>
    </row>
    <row r="71" spans="1:11" ht="23.25" thickBot="1">
      <c r="A71" s="298"/>
      <c r="B71" s="282"/>
      <c r="C71" s="29"/>
      <c r="D71" s="55" t="s">
        <v>56</v>
      </c>
      <c r="E71" s="56">
        <v>1</v>
      </c>
      <c r="F71" s="115">
        <v>1</v>
      </c>
      <c r="G71" s="57">
        <v>2006</v>
      </c>
      <c r="H71" s="114">
        <f t="shared" si="2"/>
        <v>0</v>
      </c>
      <c r="I71" s="57">
        <v>0</v>
      </c>
      <c r="J71" s="114">
        <f t="shared" si="3"/>
        <v>0</v>
      </c>
      <c r="K71" s="308"/>
    </row>
    <row r="72" spans="1:11" ht="23.25" thickBot="1">
      <c r="A72" s="298"/>
      <c r="B72" s="282"/>
      <c r="C72" s="29"/>
      <c r="D72" s="55" t="s">
        <v>57</v>
      </c>
      <c r="E72" s="56">
        <v>3</v>
      </c>
      <c r="F72" s="115">
        <v>0</v>
      </c>
      <c r="G72" s="57">
        <v>2009</v>
      </c>
      <c r="H72" s="114">
        <f t="shared" si="2"/>
        <v>0</v>
      </c>
      <c r="I72" s="57">
        <v>3</v>
      </c>
      <c r="J72" s="114">
        <f t="shared" si="3"/>
        <v>0</v>
      </c>
      <c r="K72" s="308"/>
    </row>
    <row r="73" spans="1:11" ht="23.25" thickBot="1">
      <c r="A73" s="21"/>
      <c r="B73" s="29"/>
      <c r="C73" s="29"/>
      <c r="D73" s="55" t="s">
        <v>496</v>
      </c>
      <c r="E73" s="56">
        <v>5</v>
      </c>
      <c r="F73" s="115">
        <v>1</v>
      </c>
      <c r="G73" s="57">
        <v>2010</v>
      </c>
      <c r="H73" s="114">
        <f t="shared" si="2"/>
        <v>0</v>
      </c>
      <c r="I73" s="57">
        <v>5</v>
      </c>
      <c r="J73" s="114">
        <f t="shared" si="3"/>
        <v>0</v>
      </c>
      <c r="K73" s="308"/>
    </row>
    <row r="74" spans="1:11" ht="23.25" thickBot="1">
      <c r="A74" s="21"/>
      <c r="B74" s="29"/>
      <c r="C74" s="29"/>
      <c r="D74" s="116" t="s">
        <v>30</v>
      </c>
      <c r="E74" s="56">
        <v>15</v>
      </c>
      <c r="F74" s="115">
        <v>1</v>
      </c>
      <c r="G74" s="57">
        <v>2014</v>
      </c>
      <c r="H74" s="114">
        <f t="shared" si="2"/>
        <v>15</v>
      </c>
      <c r="I74" s="57">
        <v>15</v>
      </c>
      <c r="J74" s="114">
        <f t="shared" si="3"/>
        <v>15</v>
      </c>
      <c r="K74" s="308"/>
    </row>
    <row r="75" spans="1:11" ht="23.25" thickBot="1">
      <c r="A75" s="21"/>
      <c r="B75" s="29"/>
      <c r="C75" s="29"/>
      <c r="D75" s="55" t="s">
        <v>58</v>
      </c>
      <c r="E75" s="56">
        <v>3</v>
      </c>
      <c r="F75" s="115">
        <v>1</v>
      </c>
      <c r="G75" s="57">
        <v>2006</v>
      </c>
      <c r="H75" s="114">
        <f t="shared" si="2"/>
        <v>0</v>
      </c>
      <c r="I75" s="57">
        <v>3</v>
      </c>
      <c r="J75" s="114">
        <f t="shared" si="3"/>
        <v>0</v>
      </c>
      <c r="K75" s="308"/>
    </row>
    <row r="76" spans="1:11" ht="12" customHeight="1" thickBot="1">
      <c r="A76" s="283">
        <v>7</v>
      </c>
      <c r="B76" s="281" t="s">
        <v>332</v>
      </c>
      <c r="C76" s="27">
        <f>титул!B9</f>
        <v>26</v>
      </c>
      <c r="D76" s="121" t="s">
        <v>351</v>
      </c>
      <c r="E76" s="54">
        <v>1</v>
      </c>
      <c r="F76" s="113">
        <v>1</v>
      </c>
      <c r="G76" s="114">
        <v>2008</v>
      </c>
      <c r="H76" s="114">
        <f t="shared" si="2"/>
        <v>0</v>
      </c>
      <c r="I76" s="114">
        <v>1</v>
      </c>
      <c r="J76" s="114">
        <f t="shared" si="3"/>
        <v>0</v>
      </c>
      <c r="K76" s="307">
        <f>SUM(H76:H103)/C76</f>
        <v>0.38461538461538464</v>
      </c>
    </row>
    <row r="77" spans="1:11" ht="23.25" thickBot="1">
      <c r="A77" s="298"/>
      <c r="B77" s="282"/>
      <c r="C77" s="29"/>
      <c r="D77" s="116" t="s">
        <v>165</v>
      </c>
      <c r="E77" s="56">
        <v>3</v>
      </c>
      <c r="F77" s="115">
        <v>1</v>
      </c>
      <c r="G77" s="57">
        <v>2010</v>
      </c>
      <c r="H77" s="114">
        <f t="shared" si="2"/>
        <v>0</v>
      </c>
      <c r="I77" s="57">
        <v>3</v>
      </c>
      <c r="J77" s="114">
        <f t="shared" si="3"/>
        <v>0</v>
      </c>
      <c r="K77" s="308"/>
    </row>
    <row r="78" spans="1:11" ht="11.25" customHeight="1" thickBot="1">
      <c r="A78" s="21"/>
      <c r="B78" s="29"/>
      <c r="C78" s="29"/>
      <c r="D78" s="116" t="s">
        <v>164</v>
      </c>
      <c r="E78" s="56">
        <v>1</v>
      </c>
      <c r="F78" s="115">
        <v>1</v>
      </c>
      <c r="G78" s="57">
        <v>2003</v>
      </c>
      <c r="H78" s="114">
        <f t="shared" si="2"/>
        <v>0</v>
      </c>
      <c r="I78" s="57">
        <v>1</v>
      </c>
      <c r="J78" s="114">
        <f t="shared" si="3"/>
        <v>0</v>
      </c>
      <c r="K78" s="308"/>
    </row>
    <row r="79" spans="1:11" ht="12" customHeight="1" thickBot="1">
      <c r="A79" s="21"/>
      <c r="B79" s="29"/>
      <c r="C79" s="29"/>
      <c r="D79" s="55" t="s">
        <v>170</v>
      </c>
      <c r="E79" s="56">
        <v>1</v>
      </c>
      <c r="F79" s="115">
        <v>1</v>
      </c>
      <c r="G79" s="57">
        <v>2005</v>
      </c>
      <c r="H79" s="114">
        <f t="shared" si="2"/>
        <v>0</v>
      </c>
      <c r="I79" s="57">
        <v>1</v>
      </c>
      <c r="J79" s="114">
        <f t="shared" si="3"/>
        <v>0</v>
      </c>
      <c r="K79" s="308"/>
    </row>
    <row r="80" spans="1:11" ht="23.25" thickBot="1">
      <c r="A80" s="21"/>
      <c r="B80" s="29"/>
      <c r="C80" s="29"/>
      <c r="D80" s="55" t="s">
        <v>171</v>
      </c>
      <c r="E80" s="56">
        <v>1</v>
      </c>
      <c r="F80" s="115">
        <v>1</v>
      </c>
      <c r="G80" s="57">
        <v>2008</v>
      </c>
      <c r="H80" s="114">
        <f t="shared" si="2"/>
        <v>0</v>
      </c>
      <c r="I80" s="57">
        <v>1</v>
      </c>
      <c r="J80" s="114">
        <f t="shared" si="3"/>
        <v>0</v>
      </c>
      <c r="K80" s="308"/>
    </row>
    <row r="81" spans="1:11" ht="23.25" thickBot="1">
      <c r="A81" s="21"/>
      <c r="B81" s="29"/>
      <c r="C81" s="29"/>
      <c r="D81" s="116" t="s">
        <v>167</v>
      </c>
      <c r="E81" s="56">
        <v>2</v>
      </c>
      <c r="F81" s="115">
        <v>1</v>
      </c>
      <c r="G81" s="57">
        <v>2007</v>
      </c>
      <c r="H81" s="114">
        <f t="shared" si="2"/>
        <v>0</v>
      </c>
      <c r="I81" s="57">
        <v>0</v>
      </c>
      <c r="J81" s="114">
        <f t="shared" si="3"/>
        <v>0</v>
      </c>
      <c r="K81" s="308"/>
    </row>
    <row r="82" spans="1:11" ht="23.25" thickBot="1">
      <c r="A82" s="21"/>
      <c r="B82" s="29"/>
      <c r="C82" s="29"/>
      <c r="D82" s="116" t="s">
        <v>160</v>
      </c>
      <c r="E82" s="56">
        <v>1</v>
      </c>
      <c r="F82" s="115">
        <v>1</v>
      </c>
      <c r="G82" s="57">
        <v>2006</v>
      </c>
      <c r="H82" s="114">
        <f t="shared" si="2"/>
        <v>0</v>
      </c>
      <c r="I82" s="57">
        <v>1</v>
      </c>
      <c r="J82" s="114">
        <f t="shared" si="3"/>
        <v>0</v>
      </c>
      <c r="K82" s="308"/>
    </row>
    <row r="83" spans="1:11" ht="23.25" thickBot="1">
      <c r="A83" s="21"/>
      <c r="B83" s="29"/>
      <c r="C83" s="29"/>
      <c r="D83" s="116" t="s">
        <v>614</v>
      </c>
      <c r="E83" s="56">
        <v>2</v>
      </c>
      <c r="F83" s="115">
        <v>1</v>
      </c>
      <c r="G83" s="57">
        <v>2002</v>
      </c>
      <c r="H83" s="114">
        <f t="shared" si="2"/>
        <v>0</v>
      </c>
      <c r="I83" s="57">
        <v>2</v>
      </c>
      <c r="J83" s="114">
        <f t="shared" si="3"/>
        <v>0</v>
      </c>
      <c r="K83" s="308"/>
    </row>
    <row r="84" spans="1:11" ht="23.25" thickBot="1">
      <c r="A84" s="21"/>
      <c r="B84" s="29"/>
      <c r="C84" s="29"/>
      <c r="D84" s="116" t="s">
        <v>168</v>
      </c>
      <c r="E84" s="56">
        <v>1</v>
      </c>
      <c r="F84" s="115">
        <v>1</v>
      </c>
      <c r="G84" s="57">
        <v>2008</v>
      </c>
      <c r="H84" s="114">
        <f t="shared" si="2"/>
        <v>0</v>
      </c>
      <c r="I84" s="57">
        <v>1</v>
      </c>
      <c r="J84" s="114">
        <f t="shared" si="3"/>
        <v>0</v>
      </c>
      <c r="K84" s="308"/>
    </row>
    <row r="85" spans="1:11" ht="23.25" thickBot="1">
      <c r="A85" s="21"/>
      <c r="B85" s="29"/>
      <c r="C85" s="29"/>
      <c r="D85" s="116" t="s">
        <v>162</v>
      </c>
      <c r="E85" s="56">
        <v>1</v>
      </c>
      <c r="F85" s="115">
        <v>1</v>
      </c>
      <c r="G85" s="57">
        <v>2007</v>
      </c>
      <c r="H85" s="114">
        <f t="shared" si="2"/>
        <v>0</v>
      </c>
      <c r="I85" s="57">
        <v>1</v>
      </c>
      <c r="J85" s="114">
        <f t="shared" si="3"/>
        <v>0</v>
      </c>
      <c r="K85" s="308"/>
    </row>
    <row r="86" spans="1:11" ht="23.25" thickBot="1">
      <c r="A86" s="21"/>
      <c r="B86" s="29"/>
      <c r="C86" s="29"/>
      <c r="D86" s="116" t="s">
        <v>161</v>
      </c>
      <c r="E86" s="56">
        <v>1</v>
      </c>
      <c r="F86" s="115">
        <v>1</v>
      </c>
      <c r="G86" s="57">
        <v>2005</v>
      </c>
      <c r="H86" s="114">
        <f t="shared" si="2"/>
        <v>0</v>
      </c>
      <c r="I86" s="57">
        <v>1</v>
      </c>
      <c r="J86" s="114">
        <f t="shared" si="3"/>
        <v>0</v>
      </c>
      <c r="K86" s="308"/>
    </row>
    <row r="87" spans="1:11" ht="21" customHeight="1" thickBot="1">
      <c r="A87" s="21"/>
      <c r="B87" s="29"/>
      <c r="C87" s="29"/>
      <c r="D87" s="116" t="s">
        <v>163</v>
      </c>
      <c r="E87" s="56">
        <v>3</v>
      </c>
      <c r="F87" s="115">
        <v>1</v>
      </c>
      <c r="G87" s="57">
        <v>2002</v>
      </c>
      <c r="H87" s="114">
        <f t="shared" si="2"/>
        <v>0</v>
      </c>
      <c r="I87" s="57">
        <v>3</v>
      </c>
      <c r="J87" s="114">
        <f t="shared" si="3"/>
        <v>0</v>
      </c>
      <c r="K87" s="308"/>
    </row>
    <row r="88" spans="1:11" ht="23.25" thickBot="1">
      <c r="A88" s="21"/>
      <c r="B88" s="29"/>
      <c r="C88" s="29"/>
      <c r="D88" s="116" t="s">
        <v>169</v>
      </c>
      <c r="E88" s="56">
        <v>1</v>
      </c>
      <c r="F88" s="115">
        <v>1</v>
      </c>
      <c r="G88" s="57">
        <v>2001</v>
      </c>
      <c r="H88" s="114">
        <f t="shared" si="2"/>
        <v>0</v>
      </c>
      <c r="I88" s="57">
        <v>0</v>
      </c>
      <c r="J88" s="114">
        <f t="shared" si="3"/>
        <v>0</v>
      </c>
      <c r="K88" s="308"/>
    </row>
    <row r="89" spans="1:11" ht="23.25" thickBot="1">
      <c r="A89" s="21"/>
      <c r="B89" s="29"/>
      <c r="C89" s="29"/>
      <c r="D89" s="55" t="s">
        <v>45</v>
      </c>
      <c r="E89" s="56">
        <v>5</v>
      </c>
      <c r="F89" s="115">
        <v>1</v>
      </c>
      <c r="G89" s="57">
        <v>2002</v>
      </c>
      <c r="H89" s="114">
        <f t="shared" si="2"/>
        <v>0</v>
      </c>
      <c r="I89" s="57">
        <v>0</v>
      </c>
      <c r="J89" s="114">
        <f t="shared" si="3"/>
        <v>0</v>
      </c>
      <c r="K89" s="308"/>
    </row>
    <row r="90" spans="1:11" ht="23.25" thickBot="1">
      <c r="A90" s="21"/>
      <c r="B90" s="29"/>
      <c r="C90" s="29"/>
      <c r="D90" s="116" t="s">
        <v>166</v>
      </c>
      <c r="E90" s="56">
        <v>1</v>
      </c>
      <c r="F90" s="115">
        <v>1</v>
      </c>
      <c r="G90" s="57">
        <v>2008</v>
      </c>
      <c r="H90" s="114">
        <f t="shared" si="2"/>
        <v>0</v>
      </c>
      <c r="I90" s="57">
        <v>1</v>
      </c>
      <c r="J90" s="114">
        <f t="shared" si="3"/>
        <v>0</v>
      </c>
      <c r="K90" s="308"/>
    </row>
    <row r="91" spans="1:11" ht="23.25" thickBot="1">
      <c r="A91" s="21"/>
      <c r="B91" s="29"/>
      <c r="C91" s="29"/>
      <c r="D91" s="55" t="s">
        <v>172</v>
      </c>
      <c r="E91" s="56">
        <v>2</v>
      </c>
      <c r="F91" s="115">
        <v>1</v>
      </c>
      <c r="G91" s="57">
        <v>2009</v>
      </c>
      <c r="H91" s="114">
        <f t="shared" si="2"/>
        <v>0</v>
      </c>
      <c r="I91" s="57">
        <v>2</v>
      </c>
      <c r="J91" s="114">
        <f t="shared" si="3"/>
        <v>0</v>
      </c>
      <c r="K91" s="308"/>
    </row>
    <row r="92" spans="1:11" ht="23.25" thickBot="1">
      <c r="A92" s="21"/>
      <c r="B92" s="29"/>
      <c r="C92" s="29"/>
      <c r="D92" s="116" t="s">
        <v>467</v>
      </c>
      <c r="E92" s="56">
        <v>1</v>
      </c>
      <c r="F92" s="115">
        <v>1</v>
      </c>
      <c r="G92" s="57">
        <v>2007</v>
      </c>
      <c r="H92" s="114">
        <f t="shared" si="2"/>
        <v>0</v>
      </c>
      <c r="I92" s="57">
        <v>1</v>
      </c>
      <c r="J92" s="114">
        <f t="shared" si="3"/>
        <v>0</v>
      </c>
      <c r="K92" s="308"/>
    </row>
    <row r="93" spans="1:11" ht="23.25" thickBot="1">
      <c r="A93" s="21"/>
      <c r="B93" s="29"/>
      <c r="C93" s="29"/>
      <c r="D93" s="55" t="s">
        <v>469</v>
      </c>
      <c r="E93" s="56">
        <v>4</v>
      </c>
      <c r="F93" s="115">
        <v>1</v>
      </c>
      <c r="G93" s="57">
        <v>2008</v>
      </c>
      <c r="H93" s="114">
        <f t="shared" si="2"/>
        <v>0</v>
      </c>
      <c r="I93" s="57">
        <v>4</v>
      </c>
      <c r="J93" s="114">
        <f t="shared" si="3"/>
        <v>0</v>
      </c>
      <c r="K93" s="308"/>
    </row>
    <row r="94" spans="1:11" ht="23.25" thickBot="1">
      <c r="A94" s="21"/>
      <c r="B94" s="29"/>
      <c r="C94" s="29"/>
      <c r="D94" s="55" t="s">
        <v>34</v>
      </c>
      <c r="E94" s="56">
        <v>5</v>
      </c>
      <c r="F94" s="115">
        <v>1</v>
      </c>
      <c r="G94" s="57">
        <v>2014</v>
      </c>
      <c r="H94" s="114">
        <f t="shared" si="2"/>
        <v>5</v>
      </c>
      <c r="I94" s="57">
        <v>5</v>
      </c>
      <c r="J94" s="114">
        <f t="shared" si="3"/>
        <v>5</v>
      </c>
      <c r="K94" s="308"/>
    </row>
    <row r="95" spans="1:11" ht="23.25" thickBot="1">
      <c r="A95" s="21"/>
      <c r="B95" s="29"/>
      <c r="C95" s="29"/>
      <c r="D95" s="116" t="s">
        <v>462</v>
      </c>
      <c r="E95" s="56">
        <v>1</v>
      </c>
      <c r="F95" s="115">
        <v>1</v>
      </c>
      <c r="G95" s="57">
        <v>2005</v>
      </c>
      <c r="H95" s="114">
        <f t="shared" si="2"/>
        <v>0</v>
      </c>
      <c r="I95" s="57">
        <v>0</v>
      </c>
      <c r="J95" s="114">
        <f t="shared" si="3"/>
        <v>0</v>
      </c>
      <c r="K95" s="308"/>
    </row>
    <row r="96" spans="1:11" ht="11.25" customHeight="1" thickBot="1">
      <c r="A96" s="21"/>
      <c r="B96" s="29"/>
      <c r="C96" s="29"/>
      <c r="D96" s="116" t="s">
        <v>464</v>
      </c>
      <c r="E96" s="56">
        <v>2</v>
      </c>
      <c r="F96" s="115">
        <v>1</v>
      </c>
      <c r="G96" s="57">
        <v>2006</v>
      </c>
      <c r="H96" s="114">
        <f t="shared" si="2"/>
        <v>0</v>
      </c>
      <c r="I96" s="57">
        <v>2</v>
      </c>
      <c r="J96" s="114">
        <f t="shared" si="3"/>
        <v>0</v>
      </c>
      <c r="K96" s="308"/>
    </row>
    <row r="97" spans="1:11" ht="11.25" customHeight="1" thickBot="1">
      <c r="A97" s="21"/>
      <c r="B97" s="29"/>
      <c r="C97" s="29"/>
      <c r="D97" s="116" t="s">
        <v>463</v>
      </c>
      <c r="E97" s="56">
        <v>10</v>
      </c>
      <c r="F97" s="115">
        <v>1</v>
      </c>
      <c r="G97" s="57">
        <v>2008</v>
      </c>
      <c r="H97" s="114">
        <f t="shared" si="2"/>
        <v>0</v>
      </c>
      <c r="I97" s="57">
        <v>10</v>
      </c>
      <c r="J97" s="114">
        <f t="shared" si="3"/>
        <v>0</v>
      </c>
      <c r="K97" s="308"/>
    </row>
    <row r="98" spans="1:11" ht="11.25" customHeight="1" thickBot="1">
      <c r="A98" s="21"/>
      <c r="B98" s="29"/>
      <c r="C98" s="29"/>
      <c r="D98" s="55" t="s">
        <v>50</v>
      </c>
      <c r="E98" s="56">
        <v>5</v>
      </c>
      <c r="F98" s="115">
        <v>1</v>
      </c>
      <c r="G98" s="57">
        <v>2013</v>
      </c>
      <c r="H98" s="114">
        <f t="shared" si="2"/>
        <v>5</v>
      </c>
      <c r="I98" s="57">
        <v>5</v>
      </c>
      <c r="J98" s="114">
        <f t="shared" si="3"/>
        <v>5</v>
      </c>
      <c r="K98" s="308"/>
    </row>
    <row r="99" spans="1:11" ht="11.25" customHeight="1" thickBot="1">
      <c r="A99" s="21"/>
      <c r="B99" s="29"/>
      <c r="C99" s="29"/>
      <c r="D99" s="55" t="s">
        <v>51</v>
      </c>
      <c r="E99" s="56">
        <v>1</v>
      </c>
      <c r="F99" s="115">
        <v>1</v>
      </c>
      <c r="G99" s="57">
        <v>2003</v>
      </c>
      <c r="H99" s="114">
        <f t="shared" si="2"/>
        <v>0</v>
      </c>
      <c r="I99" s="57">
        <v>1</v>
      </c>
      <c r="J99" s="114">
        <f t="shared" si="3"/>
        <v>0</v>
      </c>
      <c r="K99" s="308"/>
    </row>
    <row r="100" spans="1:11" ht="23.25" thickBot="1">
      <c r="A100" s="21"/>
      <c r="B100" s="29"/>
      <c r="C100" s="29"/>
      <c r="D100" s="116" t="s">
        <v>468</v>
      </c>
      <c r="E100" s="56">
        <v>1</v>
      </c>
      <c r="F100" s="115">
        <v>1</v>
      </c>
      <c r="G100" s="57">
        <v>2007</v>
      </c>
      <c r="H100" s="114">
        <f t="shared" si="2"/>
        <v>0</v>
      </c>
      <c r="I100" s="57">
        <v>1</v>
      </c>
      <c r="J100" s="114">
        <f t="shared" si="3"/>
        <v>0</v>
      </c>
      <c r="K100" s="308"/>
    </row>
    <row r="101" spans="1:11" ht="23.25" thickBot="1">
      <c r="A101" s="21"/>
      <c r="B101" s="29"/>
      <c r="C101" s="29"/>
      <c r="D101" s="116" t="s">
        <v>466</v>
      </c>
      <c r="E101" s="56">
        <v>11</v>
      </c>
      <c r="F101" s="115">
        <v>1</v>
      </c>
      <c r="G101" s="57">
        <v>2009</v>
      </c>
      <c r="H101" s="114">
        <f t="shared" si="2"/>
        <v>0</v>
      </c>
      <c r="I101" s="57">
        <v>0</v>
      </c>
      <c r="J101" s="114">
        <f t="shared" si="3"/>
        <v>0</v>
      </c>
      <c r="K101" s="308"/>
    </row>
    <row r="102" spans="1:11" ht="23.25" thickBot="1">
      <c r="A102" s="21"/>
      <c r="B102" s="29"/>
      <c r="C102" s="29"/>
      <c r="D102" s="116" t="s">
        <v>465</v>
      </c>
      <c r="E102" s="56">
        <v>6</v>
      </c>
      <c r="F102" s="115">
        <v>1</v>
      </c>
      <c r="G102" s="57">
        <v>2005</v>
      </c>
      <c r="H102" s="114">
        <f t="shared" si="2"/>
        <v>0</v>
      </c>
      <c r="I102" s="57">
        <v>0</v>
      </c>
      <c r="J102" s="114">
        <f t="shared" si="3"/>
        <v>0</v>
      </c>
      <c r="K102" s="308"/>
    </row>
    <row r="103" spans="1:11" ht="23.25" thickBot="1">
      <c r="A103" s="21"/>
      <c r="B103" s="29"/>
      <c r="C103" s="29"/>
      <c r="D103" s="58" t="s">
        <v>470</v>
      </c>
      <c r="E103" s="59">
        <v>1</v>
      </c>
      <c r="F103" s="124">
        <v>1</v>
      </c>
      <c r="G103" s="125">
        <v>2004</v>
      </c>
      <c r="H103" s="114">
        <f t="shared" si="2"/>
        <v>0</v>
      </c>
      <c r="I103" s="125">
        <v>0</v>
      </c>
      <c r="J103" s="114">
        <f t="shared" si="3"/>
        <v>0</v>
      </c>
      <c r="K103" s="309"/>
    </row>
    <row r="104" spans="1:11" ht="24.75" customHeight="1" thickBot="1">
      <c r="A104" s="301">
        <v>8</v>
      </c>
      <c r="B104" s="281" t="s">
        <v>448</v>
      </c>
      <c r="C104" s="27">
        <f>титул!B8</f>
        <v>25</v>
      </c>
      <c r="D104" s="53" t="s">
        <v>415</v>
      </c>
      <c r="E104" s="54">
        <v>1</v>
      </c>
      <c r="F104" s="113">
        <v>1</v>
      </c>
      <c r="G104" s="114">
        <v>2005</v>
      </c>
      <c r="H104" s="114">
        <f t="shared" si="2"/>
        <v>0</v>
      </c>
      <c r="I104" s="114">
        <v>1</v>
      </c>
      <c r="J104" s="114">
        <f t="shared" si="3"/>
        <v>0</v>
      </c>
      <c r="K104" s="307">
        <f>SUM(H104:H116)/C104</f>
        <v>0.4</v>
      </c>
    </row>
    <row r="105" spans="1:11" ht="23.25" thickBot="1">
      <c r="A105" s="302"/>
      <c r="B105" s="282"/>
      <c r="C105" s="29"/>
      <c r="D105" s="55" t="s">
        <v>416</v>
      </c>
      <c r="E105" s="56">
        <v>1</v>
      </c>
      <c r="F105" s="115">
        <v>1</v>
      </c>
      <c r="G105" s="57">
        <v>2005</v>
      </c>
      <c r="H105" s="114">
        <f t="shared" si="2"/>
        <v>0</v>
      </c>
      <c r="I105" s="57">
        <v>1</v>
      </c>
      <c r="J105" s="114">
        <f t="shared" si="3"/>
        <v>0</v>
      </c>
      <c r="K105" s="308"/>
    </row>
    <row r="106" spans="1:11" ht="23.25" thickBot="1">
      <c r="A106" s="119"/>
      <c r="B106" s="29"/>
      <c r="C106" s="29"/>
      <c r="D106" s="55" t="s">
        <v>352</v>
      </c>
      <c r="E106" s="56">
        <v>1</v>
      </c>
      <c r="F106" s="115">
        <v>1</v>
      </c>
      <c r="G106" s="57">
        <v>2006</v>
      </c>
      <c r="H106" s="114">
        <f t="shared" si="2"/>
        <v>0</v>
      </c>
      <c r="I106" s="57">
        <v>1</v>
      </c>
      <c r="J106" s="114">
        <f t="shared" si="3"/>
        <v>0</v>
      </c>
      <c r="K106" s="308"/>
    </row>
    <row r="107" spans="1:11" ht="21.75" customHeight="1" thickBot="1">
      <c r="A107" s="119"/>
      <c r="B107" s="29"/>
      <c r="C107" s="29"/>
      <c r="D107" s="55" t="s">
        <v>417</v>
      </c>
      <c r="E107" s="56">
        <v>1</v>
      </c>
      <c r="F107" s="115">
        <v>1</v>
      </c>
      <c r="G107" s="57">
        <v>2007</v>
      </c>
      <c r="H107" s="114">
        <f t="shared" si="2"/>
        <v>0</v>
      </c>
      <c r="I107" s="57">
        <v>0</v>
      </c>
      <c r="J107" s="114">
        <f t="shared" si="3"/>
        <v>0</v>
      </c>
      <c r="K107" s="308"/>
    </row>
    <row r="108" spans="1:11" ht="21.75" customHeight="1" thickBot="1">
      <c r="A108" s="119"/>
      <c r="B108" s="29"/>
      <c r="C108" s="29"/>
      <c r="D108" s="55" t="s">
        <v>25</v>
      </c>
      <c r="E108" s="56">
        <v>10</v>
      </c>
      <c r="F108" s="115">
        <v>1</v>
      </c>
      <c r="G108" s="57">
        <v>2013</v>
      </c>
      <c r="H108" s="114">
        <f t="shared" si="2"/>
        <v>10</v>
      </c>
      <c r="I108" s="57">
        <v>10</v>
      </c>
      <c r="J108" s="114">
        <f t="shared" si="3"/>
        <v>10</v>
      </c>
      <c r="K108" s="308"/>
    </row>
    <row r="109" spans="1:11" ht="23.25" thickBot="1">
      <c r="A109" s="119"/>
      <c r="B109" s="29"/>
      <c r="C109" s="29"/>
      <c r="D109" s="55" t="s">
        <v>418</v>
      </c>
      <c r="E109" s="56">
        <v>3</v>
      </c>
      <c r="F109" s="115">
        <v>1</v>
      </c>
      <c r="G109" s="57">
        <v>2009</v>
      </c>
      <c r="H109" s="114">
        <f t="shared" si="2"/>
        <v>0</v>
      </c>
      <c r="I109" s="57">
        <v>3</v>
      </c>
      <c r="J109" s="114">
        <f t="shared" si="3"/>
        <v>0</v>
      </c>
      <c r="K109" s="308"/>
    </row>
    <row r="110" spans="1:11" ht="11.25" customHeight="1" thickBot="1">
      <c r="A110" s="119"/>
      <c r="B110" s="29"/>
      <c r="C110" s="29"/>
      <c r="D110" s="55" t="s">
        <v>65</v>
      </c>
      <c r="E110" s="56">
        <v>3</v>
      </c>
      <c r="F110" s="115">
        <v>1</v>
      </c>
      <c r="G110" s="57">
        <v>2007</v>
      </c>
      <c r="H110" s="114">
        <f t="shared" si="2"/>
        <v>0</v>
      </c>
      <c r="I110" s="57">
        <v>0</v>
      </c>
      <c r="J110" s="114">
        <f t="shared" si="3"/>
        <v>0</v>
      </c>
      <c r="K110" s="308"/>
    </row>
    <row r="111" spans="1:11" ht="11.25" customHeight="1" thickBot="1">
      <c r="A111" s="119"/>
      <c r="B111" s="29"/>
      <c r="C111" s="29"/>
      <c r="D111" s="55" t="s">
        <v>497</v>
      </c>
      <c r="E111" s="56">
        <v>1</v>
      </c>
      <c r="F111" s="115">
        <v>1</v>
      </c>
      <c r="G111" s="57">
        <v>2001</v>
      </c>
      <c r="H111" s="114">
        <f t="shared" si="2"/>
        <v>0</v>
      </c>
      <c r="I111" s="57">
        <v>1</v>
      </c>
      <c r="J111" s="114">
        <f t="shared" si="3"/>
        <v>0</v>
      </c>
      <c r="K111" s="308"/>
    </row>
    <row r="112" spans="1:11" ht="11.25" customHeight="1" thickBot="1">
      <c r="A112" s="119"/>
      <c r="B112" s="29"/>
      <c r="C112" s="29"/>
      <c r="D112" s="55" t="s">
        <v>505</v>
      </c>
      <c r="E112" s="56">
        <v>1</v>
      </c>
      <c r="F112" s="115">
        <v>1</v>
      </c>
      <c r="G112" s="57">
        <v>2001</v>
      </c>
      <c r="H112" s="114">
        <f t="shared" si="2"/>
        <v>0</v>
      </c>
      <c r="I112" s="57">
        <v>0</v>
      </c>
      <c r="J112" s="114">
        <f t="shared" si="3"/>
        <v>0</v>
      </c>
      <c r="K112" s="308"/>
    </row>
    <row r="113" spans="1:11" ht="21.75" customHeight="1" thickBot="1">
      <c r="A113" s="119"/>
      <c r="B113" s="29"/>
      <c r="C113" s="29"/>
      <c r="D113" s="55" t="s">
        <v>353</v>
      </c>
      <c r="E113" s="56">
        <v>22</v>
      </c>
      <c r="F113" s="115">
        <v>1</v>
      </c>
      <c r="G113" s="57">
        <v>2000</v>
      </c>
      <c r="H113" s="114">
        <f t="shared" si="2"/>
        <v>0</v>
      </c>
      <c r="I113" s="57">
        <v>30</v>
      </c>
      <c r="J113" s="114">
        <f t="shared" si="3"/>
        <v>0</v>
      </c>
      <c r="K113" s="308"/>
    </row>
    <row r="114" spans="1:11" ht="23.25" thickBot="1">
      <c r="A114" s="119"/>
      <c r="B114" s="29"/>
      <c r="C114" s="29"/>
      <c r="D114" s="55" t="s">
        <v>416</v>
      </c>
      <c r="E114" s="56">
        <v>2</v>
      </c>
      <c r="F114" s="115">
        <v>1</v>
      </c>
      <c r="G114" s="57">
        <v>2005</v>
      </c>
      <c r="H114" s="114">
        <f t="shared" si="2"/>
        <v>0</v>
      </c>
      <c r="I114" s="57">
        <v>0</v>
      </c>
      <c r="J114" s="114">
        <f t="shared" si="3"/>
        <v>0</v>
      </c>
      <c r="K114" s="308"/>
    </row>
    <row r="115" spans="1:11" ht="23.25" thickBot="1">
      <c r="A115" s="119"/>
      <c r="B115" s="29"/>
      <c r="C115" s="29"/>
      <c r="D115" s="55" t="s">
        <v>498</v>
      </c>
      <c r="E115" s="56">
        <v>1</v>
      </c>
      <c r="F115" s="115">
        <v>1</v>
      </c>
      <c r="G115" s="57">
        <v>2010</v>
      </c>
      <c r="H115" s="114">
        <f t="shared" si="2"/>
        <v>0</v>
      </c>
      <c r="I115" s="57">
        <v>0</v>
      </c>
      <c r="J115" s="114">
        <f t="shared" si="3"/>
        <v>0</v>
      </c>
      <c r="K115" s="308"/>
    </row>
    <row r="116" spans="1:11" ht="23.25" thickBot="1">
      <c r="A116" s="141"/>
      <c r="B116" s="30"/>
      <c r="C116" s="30"/>
      <c r="D116" s="58" t="s">
        <v>504</v>
      </c>
      <c r="E116" s="59">
        <v>2</v>
      </c>
      <c r="F116" s="124">
        <v>1</v>
      </c>
      <c r="G116" s="125">
        <v>2004</v>
      </c>
      <c r="H116" s="114">
        <f t="shared" si="2"/>
        <v>0</v>
      </c>
      <c r="I116" s="125">
        <v>0</v>
      </c>
      <c r="J116" s="114">
        <f t="shared" si="3"/>
        <v>0</v>
      </c>
      <c r="K116" s="309"/>
    </row>
    <row r="117" spans="1:11" ht="23.25" thickBot="1">
      <c r="A117" s="66">
        <v>9</v>
      </c>
      <c r="B117" s="27" t="s">
        <v>333</v>
      </c>
      <c r="C117" s="27">
        <f>титул!B9</f>
        <v>26</v>
      </c>
      <c r="D117" s="53" t="s">
        <v>343</v>
      </c>
      <c r="E117" s="54">
        <v>2</v>
      </c>
      <c r="F117" s="113">
        <v>1</v>
      </c>
      <c r="G117" s="114">
        <v>1999</v>
      </c>
      <c r="H117" s="114">
        <f t="shared" si="2"/>
        <v>0</v>
      </c>
      <c r="I117" s="114">
        <v>2</v>
      </c>
      <c r="J117" s="114">
        <f t="shared" si="3"/>
        <v>0</v>
      </c>
      <c r="K117" s="307">
        <f>SUM(H117:H122)/C117</f>
        <v>0</v>
      </c>
    </row>
    <row r="118" spans="1:11" ht="11.25" customHeight="1" thickBot="1">
      <c r="A118" s="119"/>
      <c r="B118" s="29"/>
      <c r="C118" s="29"/>
      <c r="D118" s="55" t="s">
        <v>344</v>
      </c>
      <c r="E118" s="56">
        <v>1</v>
      </c>
      <c r="F118" s="115">
        <v>1</v>
      </c>
      <c r="G118" s="57">
        <v>2001</v>
      </c>
      <c r="H118" s="114">
        <f t="shared" si="2"/>
        <v>0</v>
      </c>
      <c r="I118" s="57">
        <v>1</v>
      </c>
      <c r="J118" s="114">
        <f t="shared" si="3"/>
        <v>0</v>
      </c>
      <c r="K118" s="308"/>
    </row>
    <row r="119" spans="1:11" ht="11.25" customHeight="1" thickBot="1">
      <c r="A119" s="119"/>
      <c r="B119" s="29"/>
      <c r="C119" s="29"/>
      <c r="D119" s="55" t="s">
        <v>345</v>
      </c>
      <c r="E119" s="56">
        <v>1</v>
      </c>
      <c r="F119" s="115">
        <v>1</v>
      </c>
      <c r="G119" s="57">
        <v>2003</v>
      </c>
      <c r="H119" s="114">
        <f t="shared" si="2"/>
        <v>0</v>
      </c>
      <c r="I119" s="57">
        <v>0</v>
      </c>
      <c r="J119" s="114">
        <f t="shared" si="3"/>
        <v>0</v>
      </c>
      <c r="K119" s="308"/>
    </row>
    <row r="120" spans="1:11" ht="23.25" thickBot="1">
      <c r="A120" s="119"/>
      <c r="B120" s="29"/>
      <c r="C120" s="29"/>
      <c r="D120" s="55" t="s">
        <v>346</v>
      </c>
      <c r="E120" s="56">
        <v>1</v>
      </c>
      <c r="F120" s="115">
        <v>1</v>
      </c>
      <c r="G120" s="57">
        <v>2006</v>
      </c>
      <c r="H120" s="114">
        <f t="shared" si="2"/>
        <v>0</v>
      </c>
      <c r="I120" s="57">
        <v>0</v>
      </c>
      <c r="J120" s="114">
        <f t="shared" si="3"/>
        <v>0</v>
      </c>
      <c r="K120" s="308"/>
    </row>
    <row r="121" spans="1:11" ht="23.25" thickBot="1">
      <c r="A121" s="119"/>
      <c r="B121" s="29"/>
      <c r="C121" s="29"/>
      <c r="D121" s="55" t="s">
        <v>626</v>
      </c>
      <c r="E121" s="56">
        <v>1</v>
      </c>
      <c r="F121" s="115">
        <v>1</v>
      </c>
      <c r="G121" s="57">
        <v>2003</v>
      </c>
      <c r="H121" s="114">
        <f t="shared" si="2"/>
        <v>0</v>
      </c>
      <c r="I121" s="57">
        <v>1</v>
      </c>
      <c r="J121" s="114">
        <f t="shared" si="3"/>
        <v>0</v>
      </c>
      <c r="K121" s="308"/>
    </row>
    <row r="122" spans="1:11" ht="30.75" customHeight="1" thickBot="1">
      <c r="A122" s="119"/>
      <c r="B122" s="29"/>
      <c r="C122" s="29"/>
      <c r="D122" s="58" t="s">
        <v>627</v>
      </c>
      <c r="E122" s="59">
        <v>1</v>
      </c>
      <c r="F122" s="124">
        <v>1</v>
      </c>
      <c r="G122" s="125">
        <v>2006</v>
      </c>
      <c r="H122" s="114">
        <f t="shared" si="2"/>
        <v>0</v>
      </c>
      <c r="I122" s="125">
        <v>1</v>
      </c>
      <c r="J122" s="114">
        <f t="shared" si="3"/>
        <v>0</v>
      </c>
      <c r="K122" s="309"/>
    </row>
    <row r="123" spans="1:11" ht="24" customHeight="1" thickBot="1">
      <c r="A123" s="301">
        <v>10</v>
      </c>
      <c r="B123" s="281" t="s">
        <v>379</v>
      </c>
      <c r="C123" s="27">
        <f>титул!B8</f>
        <v>25</v>
      </c>
      <c r="D123" s="53" t="s">
        <v>455</v>
      </c>
      <c r="E123" s="54">
        <v>1</v>
      </c>
      <c r="F123" s="113">
        <v>1</v>
      </c>
      <c r="G123" s="114">
        <v>2007</v>
      </c>
      <c r="H123" s="114">
        <f t="shared" si="2"/>
        <v>0</v>
      </c>
      <c r="I123" s="114">
        <v>1</v>
      </c>
      <c r="J123" s="114">
        <f t="shared" si="3"/>
        <v>0</v>
      </c>
      <c r="K123" s="307">
        <f>SUM(H123:H135)/C123</f>
        <v>1.68</v>
      </c>
    </row>
    <row r="124" spans="1:11" ht="11.25" customHeight="1" thickBot="1">
      <c r="A124" s="302"/>
      <c r="B124" s="282"/>
      <c r="C124" s="29"/>
      <c r="D124" s="55" t="s">
        <v>506</v>
      </c>
      <c r="E124" s="56">
        <v>1</v>
      </c>
      <c r="F124" s="115">
        <v>1</v>
      </c>
      <c r="G124" s="57">
        <v>2000</v>
      </c>
      <c r="H124" s="114">
        <f t="shared" si="2"/>
        <v>0</v>
      </c>
      <c r="I124" s="57">
        <v>1</v>
      </c>
      <c r="J124" s="114">
        <f t="shared" si="3"/>
        <v>0</v>
      </c>
      <c r="K124" s="308"/>
    </row>
    <row r="125" spans="1:11" ht="11.25" customHeight="1" thickBot="1">
      <c r="A125" s="119"/>
      <c r="B125" s="29"/>
      <c r="C125" s="29"/>
      <c r="D125" s="55" t="s">
        <v>507</v>
      </c>
      <c r="E125" s="56">
        <v>1</v>
      </c>
      <c r="F125" s="115">
        <v>1</v>
      </c>
      <c r="G125" s="57">
        <v>2008</v>
      </c>
      <c r="H125" s="114">
        <f t="shared" si="2"/>
        <v>0</v>
      </c>
      <c r="I125" s="57">
        <v>1</v>
      </c>
      <c r="J125" s="114">
        <f t="shared" si="3"/>
        <v>0</v>
      </c>
      <c r="K125" s="308"/>
    </row>
    <row r="126" spans="1:11" ht="23.25" thickBot="1">
      <c r="A126" s="119"/>
      <c r="B126" s="29"/>
      <c r="C126" s="29"/>
      <c r="D126" s="55" t="s">
        <v>616</v>
      </c>
      <c r="E126" s="56">
        <v>5</v>
      </c>
      <c r="F126" s="115">
        <v>1</v>
      </c>
      <c r="G126" s="57">
        <v>2010</v>
      </c>
      <c r="H126" s="114">
        <f t="shared" si="2"/>
        <v>0</v>
      </c>
      <c r="I126" s="57">
        <v>1</v>
      </c>
      <c r="J126" s="114">
        <f t="shared" si="3"/>
        <v>0</v>
      </c>
      <c r="K126" s="308"/>
    </row>
    <row r="127" spans="1:11" ht="11.25" customHeight="1" thickBot="1">
      <c r="A127" s="119"/>
      <c r="B127" s="29"/>
      <c r="C127" s="29"/>
      <c r="D127" s="55" t="s">
        <v>618</v>
      </c>
      <c r="E127" s="56">
        <v>1</v>
      </c>
      <c r="F127" s="115">
        <v>1</v>
      </c>
      <c r="G127" s="57">
        <v>2001</v>
      </c>
      <c r="H127" s="114">
        <f t="shared" si="2"/>
        <v>0</v>
      </c>
      <c r="I127" s="57">
        <v>3</v>
      </c>
      <c r="J127" s="114">
        <f t="shared" si="3"/>
        <v>0</v>
      </c>
      <c r="K127" s="308"/>
    </row>
    <row r="128" spans="1:11" ht="11.25" customHeight="1" thickBot="1">
      <c r="A128" s="119"/>
      <c r="B128" s="29"/>
      <c r="C128" s="29"/>
      <c r="D128" s="55" t="s">
        <v>661</v>
      </c>
      <c r="E128" s="56">
        <v>15</v>
      </c>
      <c r="F128" s="274">
        <v>1</v>
      </c>
      <c r="G128" s="57">
        <v>2014</v>
      </c>
      <c r="H128" s="114">
        <f t="shared" si="2"/>
        <v>15</v>
      </c>
      <c r="I128" s="57">
        <v>15</v>
      </c>
      <c r="J128" s="114">
        <f t="shared" si="3"/>
        <v>15</v>
      </c>
      <c r="K128" s="308"/>
    </row>
    <row r="129" spans="1:11" ht="11.25" customHeight="1" thickBot="1">
      <c r="A129" s="119"/>
      <c r="B129" s="29"/>
      <c r="C129" s="29"/>
      <c r="D129" s="55" t="s">
        <v>662</v>
      </c>
      <c r="E129" s="56">
        <v>15</v>
      </c>
      <c r="F129" s="274">
        <v>1</v>
      </c>
      <c r="G129" s="57">
        <v>2014</v>
      </c>
      <c r="H129" s="114">
        <f t="shared" si="2"/>
        <v>15</v>
      </c>
      <c r="I129" s="57">
        <v>15</v>
      </c>
      <c r="J129" s="114">
        <f t="shared" si="3"/>
        <v>15</v>
      </c>
      <c r="K129" s="308"/>
    </row>
    <row r="130" spans="1:11" ht="11.25" customHeight="1" thickBot="1">
      <c r="A130" s="119"/>
      <c r="B130" s="29"/>
      <c r="C130" s="29"/>
      <c r="D130" s="55" t="s">
        <v>64</v>
      </c>
      <c r="E130" s="56">
        <v>12</v>
      </c>
      <c r="F130" s="57">
        <v>1</v>
      </c>
      <c r="G130" s="57">
        <v>2014</v>
      </c>
      <c r="H130" s="114">
        <f t="shared" si="2"/>
        <v>12</v>
      </c>
      <c r="I130" s="57">
        <v>12</v>
      </c>
      <c r="J130" s="114">
        <f t="shared" si="3"/>
        <v>12</v>
      </c>
      <c r="K130" s="308"/>
    </row>
    <row r="131" spans="1:11" ht="15.75" thickBot="1">
      <c r="A131" s="119"/>
      <c r="B131" s="29"/>
      <c r="C131" s="29"/>
      <c r="D131" s="55" t="s">
        <v>619</v>
      </c>
      <c r="E131" s="56">
        <v>4</v>
      </c>
      <c r="F131" s="115">
        <v>1</v>
      </c>
      <c r="G131" s="57">
        <v>2000</v>
      </c>
      <c r="H131" s="114">
        <f t="shared" si="2"/>
        <v>0</v>
      </c>
      <c r="I131" s="57">
        <v>4</v>
      </c>
      <c r="J131" s="114">
        <f t="shared" si="3"/>
        <v>0</v>
      </c>
      <c r="K131" s="308"/>
    </row>
    <row r="132" spans="1:11" ht="23.25" thickBot="1">
      <c r="A132" s="119"/>
      <c r="B132" s="29"/>
      <c r="C132" s="29"/>
      <c r="D132" s="55" t="s">
        <v>620</v>
      </c>
      <c r="E132" s="56">
        <v>3</v>
      </c>
      <c r="F132" s="115">
        <v>1</v>
      </c>
      <c r="G132" s="57">
        <v>2006</v>
      </c>
      <c r="H132" s="114">
        <f t="shared" si="2"/>
        <v>0</v>
      </c>
      <c r="I132" s="57">
        <v>5</v>
      </c>
      <c r="J132" s="114">
        <f t="shared" si="3"/>
        <v>0</v>
      </c>
      <c r="K132" s="308"/>
    </row>
    <row r="133" spans="1:11" ht="23.25" thickBot="1">
      <c r="A133" s="119"/>
      <c r="B133" s="29"/>
      <c r="C133" s="29"/>
      <c r="D133" s="55" t="s">
        <v>621</v>
      </c>
      <c r="E133" s="56">
        <v>1</v>
      </c>
      <c r="F133" s="115">
        <v>1</v>
      </c>
      <c r="G133" s="57">
        <v>2001</v>
      </c>
      <c r="H133" s="114">
        <f aca="true" t="shared" si="4" ref="H133:H162">IF(G133&gt;2010,E133,0)</f>
        <v>0</v>
      </c>
      <c r="I133" s="57">
        <v>5</v>
      </c>
      <c r="J133" s="114">
        <f aca="true" t="shared" si="5" ref="J133:J162">IF(G133&gt;2010,I133,0)</f>
        <v>0</v>
      </c>
      <c r="K133" s="308"/>
    </row>
    <row r="134" spans="1:11" ht="11.25" customHeight="1" thickBot="1">
      <c r="A134" s="119"/>
      <c r="B134" s="29"/>
      <c r="C134" s="29"/>
      <c r="D134" s="55" t="s">
        <v>622</v>
      </c>
      <c r="E134" s="56">
        <v>1</v>
      </c>
      <c r="F134" s="115">
        <v>1</v>
      </c>
      <c r="G134" s="57">
        <v>2005</v>
      </c>
      <c r="H134" s="114">
        <f t="shared" si="4"/>
        <v>0</v>
      </c>
      <c r="I134" s="57">
        <v>1</v>
      </c>
      <c r="J134" s="114">
        <f t="shared" si="5"/>
        <v>0</v>
      </c>
      <c r="K134" s="308"/>
    </row>
    <row r="135" spans="1:11" ht="23.25" thickBot="1">
      <c r="A135" s="141"/>
      <c r="B135" s="30"/>
      <c r="C135" s="30"/>
      <c r="D135" s="58" t="s">
        <v>623</v>
      </c>
      <c r="E135" s="59">
        <v>5</v>
      </c>
      <c r="F135" s="124">
        <v>1</v>
      </c>
      <c r="G135" s="125">
        <v>2010</v>
      </c>
      <c r="H135" s="114">
        <f t="shared" si="4"/>
        <v>0</v>
      </c>
      <c r="I135" s="125">
        <v>1</v>
      </c>
      <c r="J135" s="114">
        <f t="shared" si="5"/>
        <v>0</v>
      </c>
      <c r="K135" s="309"/>
    </row>
    <row r="136" spans="1:11" ht="11.25" customHeight="1" thickBot="1">
      <c r="A136" s="301">
        <v>11</v>
      </c>
      <c r="B136" s="281" t="s">
        <v>117</v>
      </c>
      <c r="C136" s="27">
        <f>титул!B8</f>
        <v>25</v>
      </c>
      <c r="D136" s="53" t="s">
        <v>608</v>
      </c>
      <c r="E136" s="54">
        <v>1</v>
      </c>
      <c r="F136" s="113">
        <v>1</v>
      </c>
      <c r="G136" s="114">
        <v>2004</v>
      </c>
      <c r="H136" s="114">
        <f t="shared" si="4"/>
        <v>0</v>
      </c>
      <c r="I136" s="114">
        <v>1</v>
      </c>
      <c r="J136" s="114">
        <f t="shared" si="5"/>
        <v>0</v>
      </c>
      <c r="K136" s="307">
        <f>SUM(H136:H139)/C136</f>
        <v>0</v>
      </c>
    </row>
    <row r="137" spans="1:11" ht="23.25" thickBot="1">
      <c r="A137" s="302"/>
      <c r="B137" s="282"/>
      <c r="C137" s="29"/>
      <c r="D137" s="55" t="s">
        <v>609</v>
      </c>
      <c r="E137" s="56">
        <v>1</v>
      </c>
      <c r="F137" s="115">
        <v>1</v>
      </c>
      <c r="G137" s="57">
        <v>2001</v>
      </c>
      <c r="H137" s="114">
        <f t="shared" si="4"/>
        <v>0</v>
      </c>
      <c r="I137" s="57">
        <v>0</v>
      </c>
      <c r="J137" s="114">
        <f t="shared" si="5"/>
        <v>0</v>
      </c>
      <c r="K137" s="308"/>
    </row>
    <row r="138" spans="1:11" ht="11.25" customHeight="1" thickBot="1">
      <c r="A138" s="119"/>
      <c r="B138" s="29"/>
      <c r="C138" s="29"/>
      <c r="D138" s="55" t="s">
        <v>610</v>
      </c>
      <c r="E138" s="56">
        <v>1</v>
      </c>
      <c r="F138" s="115">
        <v>1</v>
      </c>
      <c r="G138" s="57">
        <v>2000</v>
      </c>
      <c r="H138" s="114">
        <f t="shared" si="4"/>
        <v>0</v>
      </c>
      <c r="I138" s="57">
        <v>0</v>
      </c>
      <c r="J138" s="114">
        <f t="shared" si="5"/>
        <v>0</v>
      </c>
      <c r="K138" s="308"/>
    </row>
    <row r="139" spans="1:11" ht="11.25" customHeight="1" thickBot="1">
      <c r="A139" s="141"/>
      <c r="B139" s="30"/>
      <c r="C139" s="30"/>
      <c r="D139" s="151" t="s">
        <v>611</v>
      </c>
      <c r="E139" s="59">
        <v>1</v>
      </c>
      <c r="F139" s="124">
        <v>1</v>
      </c>
      <c r="G139" s="125">
        <v>1999</v>
      </c>
      <c r="H139" s="114">
        <f t="shared" si="4"/>
        <v>0</v>
      </c>
      <c r="I139" s="125">
        <v>0</v>
      </c>
      <c r="J139" s="114">
        <f t="shared" si="5"/>
        <v>0</v>
      </c>
      <c r="K139" s="309"/>
    </row>
    <row r="140" spans="1:11" ht="11.25" customHeight="1" thickBot="1">
      <c r="A140" s="301">
        <v>12</v>
      </c>
      <c r="B140" s="281" t="s">
        <v>334</v>
      </c>
      <c r="C140" s="27">
        <f>титул!B9</f>
        <v>26</v>
      </c>
      <c r="D140" s="53" t="s">
        <v>354</v>
      </c>
      <c r="E140" s="54">
        <v>1</v>
      </c>
      <c r="F140" s="113">
        <v>1</v>
      </c>
      <c r="G140" s="114">
        <v>2000</v>
      </c>
      <c r="H140" s="114">
        <f t="shared" si="4"/>
        <v>0</v>
      </c>
      <c r="I140" s="114">
        <v>0</v>
      </c>
      <c r="J140" s="114">
        <f t="shared" si="5"/>
        <v>0</v>
      </c>
      <c r="K140" s="278">
        <f>SUM(H140:H149)/C140</f>
        <v>0</v>
      </c>
    </row>
    <row r="141" spans="1:11" ht="23.25" thickBot="1">
      <c r="A141" s="302"/>
      <c r="B141" s="282"/>
      <c r="C141" s="29"/>
      <c r="D141" s="55" t="s">
        <v>628</v>
      </c>
      <c r="E141" s="56">
        <v>1</v>
      </c>
      <c r="F141" s="115">
        <v>1</v>
      </c>
      <c r="G141" s="57">
        <v>2006</v>
      </c>
      <c r="H141" s="114">
        <f t="shared" si="4"/>
        <v>0</v>
      </c>
      <c r="I141" s="57">
        <v>1</v>
      </c>
      <c r="J141" s="114">
        <f t="shared" si="5"/>
        <v>0</v>
      </c>
      <c r="K141" s="279"/>
    </row>
    <row r="142" spans="1:11" ht="23.25" thickBot="1">
      <c r="A142" s="119"/>
      <c r="B142" s="29"/>
      <c r="C142" s="29"/>
      <c r="D142" s="55" t="s">
        <v>629</v>
      </c>
      <c r="E142" s="56">
        <v>2</v>
      </c>
      <c r="F142" s="115">
        <v>1</v>
      </c>
      <c r="G142" s="57">
        <v>2007</v>
      </c>
      <c r="H142" s="114">
        <f t="shared" si="4"/>
        <v>0</v>
      </c>
      <c r="I142" s="57">
        <v>2</v>
      </c>
      <c r="J142" s="114">
        <f t="shared" si="5"/>
        <v>0</v>
      </c>
      <c r="K142" s="279"/>
    </row>
    <row r="143" spans="1:11" ht="12" customHeight="1" thickBot="1">
      <c r="A143" s="119"/>
      <c r="B143" s="29"/>
      <c r="C143" s="29"/>
      <c r="D143" s="55" t="s">
        <v>630</v>
      </c>
      <c r="E143" s="56">
        <v>1</v>
      </c>
      <c r="F143" s="115">
        <v>1</v>
      </c>
      <c r="G143" s="57">
        <v>2003</v>
      </c>
      <c r="H143" s="114">
        <f t="shared" si="4"/>
        <v>0</v>
      </c>
      <c r="I143" s="57">
        <v>1</v>
      </c>
      <c r="J143" s="114">
        <f t="shared" si="5"/>
        <v>0</v>
      </c>
      <c r="K143" s="279"/>
    </row>
    <row r="144" spans="1:11" ht="23.25" thickBot="1">
      <c r="A144" s="119"/>
      <c r="B144" s="29"/>
      <c r="C144" s="29"/>
      <c r="D144" s="55" t="s">
        <v>631</v>
      </c>
      <c r="E144" s="56">
        <v>3</v>
      </c>
      <c r="F144" s="115">
        <v>1</v>
      </c>
      <c r="G144" s="57">
        <v>2009</v>
      </c>
      <c r="H144" s="114">
        <f t="shared" si="4"/>
        <v>0</v>
      </c>
      <c r="I144" s="57">
        <v>1</v>
      </c>
      <c r="J144" s="114">
        <f t="shared" si="5"/>
        <v>0</v>
      </c>
      <c r="K144" s="279"/>
    </row>
    <row r="145" spans="1:11" ht="11.25" customHeight="1" thickBot="1">
      <c r="A145" s="119"/>
      <c r="B145" s="29"/>
      <c r="C145" s="29"/>
      <c r="D145" s="55" t="s">
        <v>632</v>
      </c>
      <c r="E145" s="56">
        <v>1</v>
      </c>
      <c r="F145" s="115">
        <v>1</v>
      </c>
      <c r="G145" s="57">
        <v>2008</v>
      </c>
      <c r="H145" s="114">
        <f t="shared" si="4"/>
        <v>0</v>
      </c>
      <c r="I145" s="57">
        <v>1</v>
      </c>
      <c r="J145" s="114">
        <f t="shared" si="5"/>
        <v>0</v>
      </c>
      <c r="K145" s="279"/>
    </row>
    <row r="146" spans="1:11" ht="11.25" customHeight="1" thickBot="1">
      <c r="A146" s="119"/>
      <c r="B146" s="29"/>
      <c r="C146" s="29"/>
      <c r="D146" s="55" t="s">
        <v>633</v>
      </c>
      <c r="E146" s="56">
        <v>1</v>
      </c>
      <c r="F146" s="115">
        <v>1</v>
      </c>
      <c r="G146" s="57">
        <v>2002</v>
      </c>
      <c r="H146" s="114">
        <f t="shared" si="4"/>
        <v>0</v>
      </c>
      <c r="I146" s="57">
        <v>1</v>
      </c>
      <c r="J146" s="114">
        <f t="shared" si="5"/>
        <v>0</v>
      </c>
      <c r="K146" s="279"/>
    </row>
    <row r="147" spans="1:11" ht="11.25" customHeight="1" thickBot="1">
      <c r="A147" s="119"/>
      <c r="B147" s="29"/>
      <c r="C147" s="29"/>
      <c r="D147" s="55" t="s">
        <v>634</v>
      </c>
      <c r="E147" s="56">
        <v>1</v>
      </c>
      <c r="F147" s="115">
        <v>1</v>
      </c>
      <c r="G147" s="57">
        <v>2002</v>
      </c>
      <c r="H147" s="114">
        <f t="shared" si="4"/>
        <v>0</v>
      </c>
      <c r="I147" s="57">
        <v>0</v>
      </c>
      <c r="J147" s="114">
        <f t="shared" si="5"/>
        <v>0</v>
      </c>
      <c r="K147" s="279"/>
    </row>
    <row r="148" spans="1:11" ht="23.25" thickBot="1">
      <c r="A148" s="119"/>
      <c r="B148" s="29"/>
      <c r="C148" s="29"/>
      <c r="D148" s="55" t="s">
        <v>635</v>
      </c>
      <c r="E148" s="56">
        <v>20</v>
      </c>
      <c r="F148" s="115">
        <v>1</v>
      </c>
      <c r="G148" s="57">
        <v>2007</v>
      </c>
      <c r="H148" s="114">
        <f t="shared" si="4"/>
        <v>0</v>
      </c>
      <c r="I148" s="57">
        <v>20</v>
      </c>
      <c r="J148" s="114">
        <f t="shared" si="5"/>
        <v>0</v>
      </c>
      <c r="K148" s="279"/>
    </row>
    <row r="149" spans="1:11" ht="23.25" thickBot="1">
      <c r="A149" s="141"/>
      <c r="B149" s="30"/>
      <c r="C149" s="30"/>
      <c r="D149" s="58" t="s">
        <v>636</v>
      </c>
      <c r="E149" s="59">
        <v>3</v>
      </c>
      <c r="F149" s="124">
        <v>1</v>
      </c>
      <c r="G149" s="125">
        <v>2009</v>
      </c>
      <c r="H149" s="114">
        <f t="shared" si="4"/>
        <v>0</v>
      </c>
      <c r="I149" s="125">
        <v>3</v>
      </c>
      <c r="J149" s="114">
        <f t="shared" si="5"/>
        <v>0</v>
      </c>
      <c r="K149" s="280"/>
    </row>
    <row r="150" spans="1:11" s="250" customFormat="1" ht="24" customHeight="1" thickBot="1">
      <c r="A150" s="242"/>
      <c r="B150" s="243"/>
      <c r="C150" s="243"/>
      <c r="D150" s="245" t="s">
        <v>529</v>
      </c>
      <c r="E150" s="246"/>
      <c r="F150" s="247"/>
      <c r="G150" s="248"/>
      <c r="H150" s="114">
        <f t="shared" si="4"/>
        <v>0</v>
      </c>
      <c r="I150" s="248">
        <v>0</v>
      </c>
      <c r="J150" s="114">
        <f t="shared" si="5"/>
        <v>0</v>
      </c>
      <c r="K150" s="249"/>
    </row>
    <row r="151" spans="1:11" ht="32.25" customHeight="1" thickBot="1">
      <c r="A151" s="66">
        <v>13</v>
      </c>
      <c r="B151" s="27" t="s">
        <v>335</v>
      </c>
      <c r="C151" s="27">
        <f>титул!B9</f>
        <v>26</v>
      </c>
      <c r="D151" s="121" t="s">
        <v>61</v>
      </c>
      <c r="E151" s="54">
        <v>4</v>
      </c>
      <c r="F151" s="113">
        <v>1</v>
      </c>
      <c r="G151" s="114">
        <v>2014</v>
      </c>
      <c r="H151" s="114">
        <f t="shared" si="4"/>
        <v>4</v>
      </c>
      <c r="I151" s="114">
        <v>4</v>
      </c>
      <c r="J151" s="114">
        <f t="shared" si="5"/>
        <v>4</v>
      </c>
      <c r="K151" s="241">
        <f>SUM(H151:H151)/C151</f>
        <v>0.15384615384615385</v>
      </c>
    </row>
    <row r="152" spans="1:11" ht="11.25" customHeight="1" thickBot="1">
      <c r="A152" s="301">
        <v>14</v>
      </c>
      <c r="B152" s="281" t="s">
        <v>336</v>
      </c>
      <c r="C152" s="27">
        <f>титул!B8+титул!B9</f>
        <v>51</v>
      </c>
      <c r="D152" s="121" t="s">
        <v>637</v>
      </c>
      <c r="E152" s="54">
        <v>1</v>
      </c>
      <c r="F152" s="113">
        <v>1</v>
      </c>
      <c r="G152" s="114">
        <v>2005</v>
      </c>
      <c r="H152" s="114">
        <f t="shared" si="4"/>
        <v>0</v>
      </c>
      <c r="I152" s="114">
        <v>1</v>
      </c>
      <c r="J152" s="114">
        <f t="shared" si="5"/>
        <v>0</v>
      </c>
      <c r="K152" s="278">
        <f>SUM(H152:H156)/C152</f>
        <v>0.058823529411764705</v>
      </c>
    </row>
    <row r="153" spans="1:11" ht="11.25" customHeight="1" thickBot="1">
      <c r="A153" s="302"/>
      <c r="B153" s="282"/>
      <c r="C153" s="29"/>
      <c r="D153" s="116" t="s">
        <v>638</v>
      </c>
      <c r="E153" s="56">
        <v>1</v>
      </c>
      <c r="F153" s="115">
        <v>1</v>
      </c>
      <c r="G153" s="57">
        <v>2004</v>
      </c>
      <c r="H153" s="114">
        <f t="shared" si="4"/>
        <v>0</v>
      </c>
      <c r="I153" s="57">
        <v>0</v>
      </c>
      <c r="J153" s="114">
        <f t="shared" si="5"/>
        <v>0</v>
      </c>
      <c r="K153" s="279"/>
    </row>
    <row r="154" spans="1:11" ht="11.25" customHeight="1" thickBot="1">
      <c r="A154" s="302"/>
      <c r="B154" s="282"/>
      <c r="C154" s="29"/>
      <c r="D154" s="121" t="s">
        <v>61</v>
      </c>
      <c r="E154" s="54">
        <v>3</v>
      </c>
      <c r="F154" s="113">
        <v>0</v>
      </c>
      <c r="G154" s="114">
        <v>2014</v>
      </c>
      <c r="H154" s="114">
        <f t="shared" si="4"/>
        <v>3</v>
      </c>
      <c r="I154" s="114">
        <v>3</v>
      </c>
      <c r="J154" s="114">
        <f t="shared" si="5"/>
        <v>3</v>
      </c>
      <c r="K154" s="279"/>
    </row>
    <row r="155" spans="1:11" ht="11.25" customHeight="1" thickBot="1">
      <c r="A155" s="302"/>
      <c r="B155" s="282"/>
      <c r="C155" s="29"/>
      <c r="D155" s="116" t="s">
        <v>639</v>
      </c>
      <c r="E155" s="56">
        <v>2</v>
      </c>
      <c r="F155" s="115">
        <v>1</v>
      </c>
      <c r="G155" s="57">
        <v>2002</v>
      </c>
      <c r="H155" s="114">
        <f t="shared" si="4"/>
        <v>0</v>
      </c>
      <c r="I155" s="57">
        <v>2</v>
      </c>
      <c r="J155" s="114">
        <f t="shared" si="5"/>
        <v>0</v>
      </c>
      <c r="K155" s="279"/>
    </row>
    <row r="156" spans="1:11" ht="11.25" customHeight="1" thickBot="1">
      <c r="A156" s="305"/>
      <c r="B156" s="306"/>
      <c r="C156" s="29"/>
      <c r="D156" s="116" t="s">
        <v>640</v>
      </c>
      <c r="E156" s="56">
        <v>1</v>
      </c>
      <c r="F156" s="124">
        <v>1</v>
      </c>
      <c r="G156" s="125">
        <v>2000</v>
      </c>
      <c r="H156" s="114">
        <f t="shared" si="4"/>
        <v>0</v>
      </c>
      <c r="I156" s="125">
        <v>0</v>
      </c>
      <c r="J156" s="114">
        <f t="shared" si="5"/>
        <v>0</v>
      </c>
      <c r="K156" s="280"/>
    </row>
    <row r="157" spans="1:11" ht="23.25" thickBot="1">
      <c r="A157" s="301">
        <v>15</v>
      </c>
      <c r="B157" s="281" t="s">
        <v>337</v>
      </c>
      <c r="C157" s="27">
        <f>титул!B8</f>
        <v>25</v>
      </c>
      <c r="D157" s="121" t="s">
        <v>61</v>
      </c>
      <c r="E157" s="54">
        <v>4</v>
      </c>
      <c r="F157" s="113">
        <v>0</v>
      </c>
      <c r="G157" s="114">
        <v>2014</v>
      </c>
      <c r="H157" s="114">
        <f t="shared" si="4"/>
        <v>4</v>
      </c>
      <c r="I157" s="114">
        <v>4</v>
      </c>
      <c r="J157" s="114">
        <f t="shared" si="5"/>
        <v>4</v>
      </c>
      <c r="K157" s="278">
        <f>SUM(H157:H158)/C157</f>
        <v>0.24</v>
      </c>
    </row>
    <row r="158" spans="1:11" ht="23.25" thickBot="1">
      <c r="A158" s="302"/>
      <c r="B158" s="282"/>
      <c r="C158" s="29"/>
      <c r="D158" s="251" t="s">
        <v>144</v>
      </c>
      <c r="E158" s="252">
        <v>2</v>
      </c>
      <c r="F158" s="115">
        <v>0</v>
      </c>
      <c r="G158" s="57">
        <v>2013</v>
      </c>
      <c r="H158" s="114">
        <f t="shared" si="4"/>
        <v>2</v>
      </c>
      <c r="I158" s="57">
        <v>2</v>
      </c>
      <c r="J158" s="114">
        <f t="shared" si="5"/>
        <v>2</v>
      </c>
      <c r="K158" s="279"/>
    </row>
    <row r="159" spans="1:11" ht="24.75" customHeight="1" thickBot="1">
      <c r="A159" s="119"/>
      <c r="B159" s="29"/>
      <c r="C159" s="29"/>
      <c r="D159" s="272" t="s">
        <v>218</v>
      </c>
      <c r="E159" s="273">
        <v>15</v>
      </c>
      <c r="F159" s="253">
        <v>0</v>
      </c>
      <c r="G159" s="127">
        <v>2010</v>
      </c>
      <c r="H159" s="114">
        <f t="shared" si="4"/>
        <v>0</v>
      </c>
      <c r="I159" s="127">
        <v>15</v>
      </c>
      <c r="J159" s="114">
        <f t="shared" si="5"/>
        <v>0</v>
      </c>
      <c r="K159" s="244"/>
    </row>
    <row r="160" spans="1:11" ht="24.75" customHeight="1" thickBot="1">
      <c r="A160" s="119"/>
      <c r="B160" s="29"/>
      <c r="C160" s="29"/>
      <c r="D160" s="262" t="s">
        <v>152</v>
      </c>
      <c r="E160" s="263">
        <v>10</v>
      </c>
      <c r="F160" s="264">
        <v>1</v>
      </c>
      <c r="G160" s="265">
        <v>2015</v>
      </c>
      <c r="H160" s="275">
        <f t="shared" si="4"/>
        <v>10</v>
      </c>
      <c r="I160" s="265">
        <v>10</v>
      </c>
      <c r="J160" s="275">
        <f t="shared" si="5"/>
        <v>10</v>
      </c>
      <c r="K160" s="244"/>
    </row>
    <row r="161" spans="1:11" ht="23.25" thickBot="1">
      <c r="A161" s="119"/>
      <c r="B161" s="29"/>
      <c r="C161" s="29"/>
      <c r="D161" s="272" t="s">
        <v>365</v>
      </c>
      <c r="E161" s="273">
        <v>5</v>
      </c>
      <c r="F161" s="253">
        <v>1</v>
      </c>
      <c r="G161" s="127">
        <v>2014</v>
      </c>
      <c r="H161" s="114">
        <f t="shared" si="4"/>
        <v>5</v>
      </c>
      <c r="I161" s="127">
        <v>5</v>
      </c>
      <c r="J161" s="114">
        <f t="shared" si="5"/>
        <v>5</v>
      </c>
      <c r="K161" s="244"/>
    </row>
    <row r="162" spans="1:11" ht="36" customHeight="1" thickBot="1">
      <c r="A162" s="66">
        <v>16</v>
      </c>
      <c r="B162" s="27" t="s">
        <v>338</v>
      </c>
      <c r="C162" s="27">
        <f>титул!B9</f>
        <v>26</v>
      </c>
      <c r="D162" s="121" t="s">
        <v>61</v>
      </c>
      <c r="E162" s="54">
        <v>4</v>
      </c>
      <c r="F162" s="113">
        <v>0</v>
      </c>
      <c r="G162" s="114">
        <v>2014</v>
      </c>
      <c r="H162" s="114">
        <f t="shared" si="4"/>
        <v>4</v>
      </c>
      <c r="I162" s="114">
        <v>4</v>
      </c>
      <c r="J162" s="114">
        <f t="shared" si="5"/>
        <v>4</v>
      </c>
      <c r="K162" s="241">
        <f>SUM(H162:H162)/C162</f>
        <v>0.15384615384615385</v>
      </c>
    </row>
    <row r="163" spans="1:11" ht="15" customHeight="1" thickBot="1">
      <c r="A163" s="61"/>
      <c r="B163" s="152" t="s">
        <v>424</v>
      </c>
      <c r="C163" s="36">
        <f>SUM(C3:C162)</f>
        <v>432</v>
      </c>
      <c r="D163" s="152"/>
      <c r="E163" s="107">
        <f>SUM(E3:E162)</f>
        <v>560</v>
      </c>
      <c r="F163" s="107">
        <f>SUM(F3:F162)</f>
        <v>151</v>
      </c>
      <c r="G163" s="107"/>
      <c r="H163" s="107">
        <f>SUM(H3:H162)</f>
        <v>175</v>
      </c>
      <c r="I163" s="107">
        <f>SUM(I3:I162)</f>
        <v>456</v>
      </c>
      <c r="J163" s="107">
        <f>SUM(J3:J162)</f>
        <v>165</v>
      </c>
      <c r="K163" s="213">
        <f>J163/C163</f>
        <v>0.3819444444444444</v>
      </c>
    </row>
    <row r="164" spans="1:8" ht="15" customHeight="1">
      <c r="A164" s="17"/>
      <c r="E164" s="150"/>
      <c r="F164" s="150"/>
      <c r="G164" s="150"/>
      <c r="H164" s="150"/>
    </row>
    <row r="165" ht="14.25">
      <c r="A165" s="17"/>
    </row>
    <row r="168" spans="6:8" ht="15">
      <c r="F168" s="14"/>
      <c r="G168" s="14"/>
      <c r="H168" s="14"/>
    </row>
  </sheetData>
  <sheetProtection/>
  <autoFilter ref="A1:K163"/>
  <mergeCells count="38">
    <mergeCell ref="A157:A158"/>
    <mergeCell ref="B157:B158"/>
    <mergeCell ref="K157:K158"/>
    <mergeCell ref="B140:B141"/>
    <mergeCell ref="A140:A141"/>
    <mergeCell ref="B152:B156"/>
    <mergeCell ref="A152:A156"/>
    <mergeCell ref="K136:K139"/>
    <mergeCell ref="K140:K149"/>
    <mergeCell ref="K70:K75"/>
    <mergeCell ref="K152:K156"/>
    <mergeCell ref="K76:K103"/>
    <mergeCell ref="K123:K135"/>
    <mergeCell ref="K104:K116"/>
    <mergeCell ref="K117:K122"/>
    <mergeCell ref="K18:K27"/>
    <mergeCell ref="K28:K40"/>
    <mergeCell ref="K41:K52"/>
    <mergeCell ref="K53:K69"/>
    <mergeCell ref="K3:K17"/>
    <mergeCell ref="B104:B105"/>
    <mergeCell ref="A104:A105"/>
    <mergeCell ref="B123:B124"/>
    <mergeCell ref="A123:A124"/>
    <mergeCell ref="B3:B4"/>
    <mergeCell ref="A3:A4"/>
    <mergeCell ref="B28:B29"/>
    <mergeCell ref="A28:A29"/>
    <mergeCell ref="B41:B42"/>
    <mergeCell ref="A41:A42"/>
    <mergeCell ref="B136:B137"/>
    <mergeCell ref="A136:A137"/>
    <mergeCell ref="B53:B54"/>
    <mergeCell ref="A53:A54"/>
    <mergeCell ref="B70:B72"/>
    <mergeCell ref="A70:A72"/>
    <mergeCell ref="B76:B77"/>
    <mergeCell ref="A76:A77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5" manualBreakCount="5">
    <brk id="25" max="10" man="1"/>
    <brk id="55" max="10" man="1"/>
    <brk id="82" max="10" man="1"/>
    <brk id="110" max="10" man="1"/>
    <brk id="139" max="10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16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4.125" style="41" customWidth="1"/>
    <col min="2" max="2" width="26.75390625" style="8" customWidth="1"/>
    <col min="3" max="3" width="21.75390625" style="8" customWidth="1"/>
    <col min="4" max="4" width="75.875" style="11" customWidth="1"/>
    <col min="5" max="5" width="12.25390625" style="8" customWidth="1"/>
    <col min="6" max="6" width="9.125" style="8" customWidth="1"/>
    <col min="7" max="9" width="12.75390625" style="8" customWidth="1"/>
    <col min="10" max="11" width="12.625" style="8" customWidth="1"/>
    <col min="12" max="16384" width="9.125" style="8" customWidth="1"/>
  </cols>
  <sheetData>
    <row r="1" ht="9" customHeight="1"/>
    <row r="2" spans="1:5" ht="18" customHeight="1">
      <c r="A2" s="297" t="s">
        <v>248</v>
      </c>
      <c r="B2" s="297"/>
      <c r="C2" s="297"/>
      <c r="D2" s="297"/>
      <c r="E2" s="297"/>
    </row>
    <row r="3" ht="9" customHeight="1" thickBot="1"/>
    <row r="4" spans="1:11" ht="90.75" customHeight="1" thickBot="1">
      <c r="A4" s="61" t="s">
        <v>378</v>
      </c>
      <c r="B4" s="36" t="s">
        <v>390</v>
      </c>
      <c r="C4" s="36" t="s">
        <v>391</v>
      </c>
      <c r="D4" s="67" t="s">
        <v>392</v>
      </c>
      <c r="E4" s="62" t="s">
        <v>393</v>
      </c>
      <c r="F4" s="61" t="s">
        <v>249</v>
      </c>
      <c r="G4" s="36" t="s">
        <v>376</v>
      </c>
      <c r="H4" s="36" t="s">
        <v>250</v>
      </c>
      <c r="I4" s="36" t="s">
        <v>679</v>
      </c>
      <c r="J4" s="36" t="s">
        <v>356</v>
      </c>
      <c r="K4" s="62" t="s">
        <v>689</v>
      </c>
    </row>
    <row r="5" spans="1:11" ht="23.25" thickBot="1">
      <c r="A5" s="180">
        <v>1</v>
      </c>
      <c r="B5" s="201" t="s">
        <v>221</v>
      </c>
      <c r="C5" s="49">
        <f>титул!B7</f>
        <v>27</v>
      </c>
      <c r="D5" s="121" t="s">
        <v>541</v>
      </c>
      <c r="E5" s="54">
        <v>8</v>
      </c>
      <c r="F5" s="113">
        <v>1</v>
      </c>
      <c r="G5" s="114">
        <v>2011</v>
      </c>
      <c r="H5" s="114">
        <f>IF(G5&gt;2010,E5,0)</f>
        <v>8</v>
      </c>
      <c r="I5" s="114">
        <v>8</v>
      </c>
      <c r="J5" s="216">
        <f>IF(G5&gt;2010,I5,0)</f>
        <v>8</v>
      </c>
      <c r="K5" s="278">
        <f>SUM(J5:J10)/C5</f>
        <v>1.7777777777777777</v>
      </c>
    </row>
    <row r="6" spans="1:11" ht="23.25" thickBot="1">
      <c r="A6" s="21"/>
      <c r="B6" s="28"/>
      <c r="C6" s="28"/>
      <c r="D6" s="116" t="s">
        <v>272</v>
      </c>
      <c r="E6" s="56">
        <v>17</v>
      </c>
      <c r="F6" s="115">
        <v>1</v>
      </c>
      <c r="G6" s="57">
        <v>2007</v>
      </c>
      <c r="H6" s="114">
        <f aca="true" t="shared" si="0" ref="H6:H69">IF(G6&gt;2010,E6,0)</f>
        <v>0</v>
      </c>
      <c r="I6" s="57">
        <v>17</v>
      </c>
      <c r="J6" s="216">
        <f aca="true" t="shared" si="1" ref="J6:J69">IF(G6&gt;2010,I6,0)</f>
        <v>0</v>
      </c>
      <c r="K6" s="279"/>
    </row>
    <row r="7" spans="1:11" ht="23.25" thickBot="1">
      <c r="A7" s="21"/>
      <c r="B7" s="28"/>
      <c r="C7" s="28"/>
      <c r="D7" s="254" t="s">
        <v>271</v>
      </c>
      <c r="E7" s="255">
        <v>15</v>
      </c>
      <c r="F7" s="256">
        <v>1</v>
      </c>
      <c r="G7" s="257">
        <v>2014</v>
      </c>
      <c r="H7" s="114">
        <f t="shared" si="0"/>
        <v>15</v>
      </c>
      <c r="I7" s="257">
        <v>15</v>
      </c>
      <c r="J7" s="216">
        <f t="shared" si="1"/>
        <v>15</v>
      </c>
      <c r="K7" s="279"/>
    </row>
    <row r="8" spans="1:11" ht="23.25" thickBot="1">
      <c r="A8" s="21"/>
      <c r="B8" s="28"/>
      <c r="C8" s="28"/>
      <c r="D8" s="116" t="s">
        <v>502</v>
      </c>
      <c r="E8" s="56">
        <v>25</v>
      </c>
      <c r="F8" s="115">
        <v>1</v>
      </c>
      <c r="G8" s="57">
        <v>2013</v>
      </c>
      <c r="H8" s="114">
        <f t="shared" si="0"/>
        <v>25</v>
      </c>
      <c r="I8" s="57">
        <v>25</v>
      </c>
      <c r="J8" s="216">
        <f t="shared" si="1"/>
        <v>25</v>
      </c>
      <c r="K8" s="279"/>
    </row>
    <row r="9" spans="1:11" ht="23.25" thickBot="1">
      <c r="A9" s="21"/>
      <c r="B9" s="28"/>
      <c r="C9" s="28"/>
      <c r="D9" s="116" t="s">
        <v>273</v>
      </c>
      <c r="E9" s="56">
        <v>15</v>
      </c>
      <c r="F9" s="115">
        <v>1</v>
      </c>
      <c r="G9" s="57">
        <v>2007</v>
      </c>
      <c r="H9" s="114">
        <f t="shared" si="0"/>
        <v>0</v>
      </c>
      <c r="I9" s="57">
        <v>15</v>
      </c>
      <c r="J9" s="216">
        <f t="shared" si="1"/>
        <v>0</v>
      </c>
      <c r="K9" s="279"/>
    </row>
    <row r="10" spans="1:11" ht="11.25" customHeight="1" thickBot="1">
      <c r="A10" s="26"/>
      <c r="B10" s="31"/>
      <c r="C10" s="31"/>
      <c r="D10" s="126" t="s">
        <v>452</v>
      </c>
      <c r="E10" s="59">
        <v>3</v>
      </c>
      <c r="F10" s="124">
        <v>1</v>
      </c>
      <c r="G10" s="125">
        <v>2002</v>
      </c>
      <c r="H10" s="114">
        <f t="shared" si="0"/>
        <v>0</v>
      </c>
      <c r="I10" s="125">
        <v>0</v>
      </c>
      <c r="J10" s="216">
        <f t="shared" si="1"/>
        <v>0</v>
      </c>
      <c r="K10" s="280"/>
    </row>
    <row r="11" spans="1:11" ht="11.25" customHeight="1" thickBot="1">
      <c r="A11" s="310">
        <v>2</v>
      </c>
      <c r="B11" s="281" t="s">
        <v>222</v>
      </c>
      <c r="C11" s="49">
        <f>титул!B7</f>
        <v>27</v>
      </c>
      <c r="D11" s="121" t="s">
        <v>707</v>
      </c>
      <c r="E11" s="54">
        <v>1</v>
      </c>
      <c r="F11" s="113">
        <v>1</v>
      </c>
      <c r="G11" s="114">
        <v>2006</v>
      </c>
      <c r="H11" s="114">
        <f t="shared" si="0"/>
        <v>0</v>
      </c>
      <c r="I11" s="114">
        <v>1</v>
      </c>
      <c r="J11" s="216">
        <f t="shared" si="1"/>
        <v>0</v>
      </c>
      <c r="K11" s="278">
        <f>SUM(J11:J30)/C11</f>
        <v>0.5185185185185185</v>
      </c>
    </row>
    <row r="12" spans="1:11" ht="11.25" customHeight="1" thickBot="1">
      <c r="A12" s="311"/>
      <c r="B12" s="282"/>
      <c r="C12" s="28"/>
      <c r="D12" s="122" t="s">
        <v>32</v>
      </c>
      <c r="E12" s="123">
        <v>9</v>
      </c>
      <c r="F12" s="253">
        <v>1</v>
      </c>
      <c r="G12" s="127">
        <v>2013</v>
      </c>
      <c r="H12" s="114">
        <f t="shared" si="0"/>
        <v>9</v>
      </c>
      <c r="I12" s="127">
        <v>9</v>
      </c>
      <c r="J12" s="216">
        <f t="shared" si="1"/>
        <v>9</v>
      </c>
      <c r="K12" s="279"/>
    </row>
    <row r="13" spans="1:11" ht="24" customHeight="1" thickBot="1">
      <c r="A13" s="311"/>
      <c r="B13" s="282"/>
      <c r="C13" s="28"/>
      <c r="D13" s="122" t="s">
        <v>33</v>
      </c>
      <c r="E13" s="123">
        <v>5</v>
      </c>
      <c r="F13" s="253">
        <v>1</v>
      </c>
      <c r="G13" s="127">
        <v>2013</v>
      </c>
      <c r="H13" s="114">
        <f t="shared" si="0"/>
        <v>5</v>
      </c>
      <c r="I13" s="127">
        <v>5</v>
      </c>
      <c r="J13" s="216">
        <f t="shared" si="1"/>
        <v>5</v>
      </c>
      <c r="K13" s="279"/>
    </row>
    <row r="14" spans="1:11" ht="11.25" customHeight="1" thickBot="1">
      <c r="A14" s="311"/>
      <c r="B14" s="282"/>
      <c r="C14" s="28"/>
      <c r="D14" s="116" t="s">
        <v>439</v>
      </c>
      <c r="E14" s="56">
        <v>2</v>
      </c>
      <c r="F14" s="115">
        <v>1</v>
      </c>
      <c r="G14" s="57">
        <v>2009</v>
      </c>
      <c r="H14" s="114">
        <f t="shared" si="0"/>
        <v>0</v>
      </c>
      <c r="I14" s="57">
        <v>2</v>
      </c>
      <c r="J14" s="216">
        <f t="shared" si="1"/>
        <v>0</v>
      </c>
      <c r="K14" s="279"/>
    </row>
    <row r="15" spans="1:11" ht="11.25" customHeight="1" thickBot="1">
      <c r="A15" s="21"/>
      <c r="B15" s="28"/>
      <c r="C15" s="28"/>
      <c r="D15" s="116" t="s">
        <v>440</v>
      </c>
      <c r="E15" s="56">
        <v>10</v>
      </c>
      <c r="F15" s="115">
        <v>1</v>
      </c>
      <c r="G15" s="57">
        <v>1992</v>
      </c>
      <c r="H15" s="114">
        <f t="shared" si="0"/>
        <v>0</v>
      </c>
      <c r="I15" s="57">
        <v>10</v>
      </c>
      <c r="J15" s="216">
        <f t="shared" si="1"/>
        <v>0</v>
      </c>
      <c r="K15" s="279"/>
    </row>
    <row r="16" spans="1:11" ht="11.25" customHeight="1" thickBot="1">
      <c r="A16" s="21"/>
      <c r="B16" s="28"/>
      <c r="C16" s="28"/>
      <c r="D16" s="116" t="s">
        <v>441</v>
      </c>
      <c r="E16" s="56">
        <v>5</v>
      </c>
      <c r="F16" s="115">
        <v>1</v>
      </c>
      <c r="G16" s="57">
        <v>2002</v>
      </c>
      <c r="H16" s="114">
        <f t="shared" si="0"/>
        <v>0</v>
      </c>
      <c r="I16" s="57">
        <v>5</v>
      </c>
      <c r="J16" s="216">
        <f t="shared" si="1"/>
        <v>0</v>
      </c>
      <c r="K16" s="279"/>
    </row>
    <row r="17" spans="1:11" ht="11.25" customHeight="1" thickBot="1">
      <c r="A17" s="21"/>
      <c r="B17" s="28"/>
      <c r="C17" s="28"/>
      <c r="D17" s="116" t="s">
        <v>442</v>
      </c>
      <c r="E17" s="56">
        <v>1</v>
      </c>
      <c r="F17" s="115">
        <v>1</v>
      </c>
      <c r="G17" s="57">
        <v>1994</v>
      </c>
      <c r="H17" s="114">
        <f t="shared" si="0"/>
        <v>0</v>
      </c>
      <c r="I17" s="57">
        <v>1</v>
      </c>
      <c r="J17" s="216">
        <f t="shared" si="1"/>
        <v>0</v>
      </c>
      <c r="K17" s="279"/>
    </row>
    <row r="18" spans="1:11" ht="11.25" customHeight="1" thickBot="1">
      <c r="A18" s="21"/>
      <c r="B18" s="28"/>
      <c r="C18" s="28"/>
      <c r="D18" s="116" t="s">
        <v>443</v>
      </c>
      <c r="E18" s="56">
        <v>20</v>
      </c>
      <c r="F18" s="115">
        <v>1</v>
      </c>
      <c r="G18" s="57">
        <v>1992</v>
      </c>
      <c r="H18" s="114">
        <f t="shared" si="0"/>
        <v>0</v>
      </c>
      <c r="I18" s="57">
        <v>20</v>
      </c>
      <c r="J18" s="216">
        <f t="shared" si="1"/>
        <v>0</v>
      </c>
      <c r="K18" s="279"/>
    </row>
    <row r="19" spans="1:11" ht="11.25" customHeight="1" thickBot="1">
      <c r="A19" s="21"/>
      <c r="B19" s="28"/>
      <c r="C19" s="28"/>
      <c r="D19" s="116" t="s">
        <v>444</v>
      </c>
      <c r="E19" s="56">
        <v>15</v>
      </c>
      <c r="F19" s="115">
        <v>1</v>
      </c>
      <c r="G19" s="57">
        <v>1994</v>
      </c>
      <c r="H19" s="114">
        <f t="shared" si="0"/>
        <v>0</v>
      </c>
      <c r="I19" s="57">
        <v>0</v>
      </c>
      <c r="J19" s="216">
        <f t="shared" si="1"/>
        <v>0</v>
      </c>
      <c r="K19" s="279"/>
    </row>
    <row r="20" spans="1:11" ht="23.25" thickBot="1">
      <c r="A20" s="21"/>
      <c r="B20" s="28"/>
      <c r="C20" s="28"/>
      <c r="D20" s="116" t="s">
        <v>12</v>
      </c>
      <c r="E20" s="56">
        <v>2</v>
      </c>
      <c r="F20" s="115">
        <v>1</v>
      </c>
      <c r="G20" s="57">
        <v>2001</v>
      </c>
      <c r="H20" s="114">
        <f t="shared" si="0"/>
        <v>0</v>
      </c>
      <c r="I20" s="57">
        <v>2</v>
      </c>
      <c r="J20" s="216">
        <f t="shared" si="1"/>
        <v>0</v>
      </c>
      <c r="K20" s="279"/>
    </row>
    <row r="21" spans="1:11" ht="11.25" customHeight="1" thickBot="1">
      <c r="A21" s="21"/>
      <c r="B21" s="28"/>
      <c r="C21" s="28"/>
      <c r="D21" s="116" t="s">
        <v>13</v>
      </c>
      <c r="E21" s="56">
        <v>2</v>
      </c>
      <c r="F21" s="115">
        <v>1</v>
      </c>
      <c r="G21" s="57">
        <v>2004</v>
      </c>
      <c r="H21" s="114">
        <f t="shared" si="0"/>
        <v>0</v>
      </c>
      <c r="I21" s="57">
        <v>2</v>
      </c>
      <c r="J21" s="216">
        <f t="shared" si="1"/>
        <v>0</v>
      </c>
      <c r="K21" s="279"/>
    </row>
    <row r="22" spans="1:11" ht="11.25" customHeight="1" thickBot="1">
      <c r="A22" s="21"/>
      <c r="B22" s="28"/>
      <c r="C22" s="28"/>
      <c r="D22" s="116" t="s">
        <v>312</v>
      </c>
      <c r="E22" s="56">
        <v>1</v>
      </c>
      <c r="F22" s="115">
        <v>1</v>
      </c>
      <c r="G22" s="57">
        <v>2007</v>
      </c>
      <c r="H22" s="114">
        <f t="shared" si="0"/>
        <v>0</v>
      </c>
      <c r="I22" s="57">
        <v>1</v>
      </c>
      <c r="J22" s="216">
        <f t="shared" si="1"/>
        <v>0</v>
      </c>
      <c r="K22" s="279"/>
    </row>
    <row r="23" spans="1:11" ht="11.25" customHeight="1" thickBot="1">
      <c r="A23" s="21"/>
      <c r="B23" s="28"/>
      <c r="C23" s="28"/>
      <c r="D23" s="116" t="s">
        <v>14</v>
      </c>
      <c r="E23" s="56">
        <v>2</v>
      </c>
      <c r="F23" s="115">
        <v>1</v>
      </c>
      <c r="G23" s="57">
        <v>2006</v>
      </c>
      <c r="H23" s="114">
        <f t="shared" si="0"/>
        <v>0</v>
      </c>
      <c r="I23" s="57">
        <v>2</v>
      </c>
      <c r="J23" s="216">
        <f t="shared" si="1"/>
        <v>0</v>
      </c>
      <c r="K23" s="279"/>
    </row>
    <row r="24" spans="1:11" ht="23.25" thickBot="1">
      <c r="A24" s="21"/>
      <c r="B24" s="28"/>
      <c r="C24" s="28"/>
      <c r="D24" s="116" t="s">
        <v>15</v>
      </c>
      <c r="E24" s="56">
        <v>10</v>
      </c>
      <c r="F24" s="115">
        <v>1</v>
      </c>
      <c r="G24" s="57">
        <v>1994</v>
      </c>
      <c r="H24" s="114">
        <f t="shared" si="0"/>
        <v>0</v>
      </c>
      <c r="I24" s="57">
        <v>10</v>
      </c>
      <c r="J24" s="216">
        <f t="shared" si="1"/>
        <v>0</v>
      </c>
      <c r="K24" s="279"/>
    </row>
    <row r="25" spans="1:11" ht="23.25" thickBot="1">
      <c r="A25" s="21"/>
      <c r="B25" s="28"/>
      <c r="C25" s="28"/>
      <c r="D25" s="116" t="s">
        <v>16</v>
      </c>
      <c r="E25" s="56">
        <v>10</v>
      </c>
      <c r="F25" s="115">
        <v>1</v>
      </c>
      <c r="G25" s="57">
        <v>1994</v>
      </c>
      <c r="H25" s="114">
        <f t="shared" si="0"/>
        <v>0</v>
      </c>
      <c r="I25" s="57">
        <v>10</v>
      </c>
      <c r="J25" s="216">
        <f t="shared" si="1"/>
        <v>0</v>
      </c>
      <c r="K25" s="279"/>
    </row>
    <row r="26" spans="1:11" ht="11.25" customHeight="1" thickBot="1">
      <c r="A26" s="21"/>
      <c r="B26" s="28"/>
      <c r="C26" s="28"/>
      <c r="D26" s="116" t="s">
        <v>319</v>
      </c>
      <c r="E26" s="56">
        <v>3</v>
      </c>
      <c r="F26" s="115">
        <v>1</v>
      </c>
      <c r="G26" s="57">
        <v>2001</v>
      </c>
      <c r="H26" s="114">
        <f t="shared" si="0"/>
        <v>0</v>
      </c>
      <c r="I26" s="57">
        <v>3</v>
      </c>
      <c r="J26" s="216">
        <f t="shared" si="1"/>
        <v>0</v>
      </c>
      <c r="K26" s="279"/>
    </row>
    <row r="27" spans="1:11" ht="11.25" customHeight="1" thickBot="1">
      <c r="A27" s="21"/>
      <c r="B27" s="28"/>
      <c r="C27" s="28"/>
      <c r="D27" s="116" t="s">
        <v>320</v>
      </c>
      <c r="E27" s="56">
        <v>20</v>
      </c>
      <c r="F27" s="115">
        <v>1</v>
      </c>
      <c r="G27" s="57">
        <v>1993</v>
      </c>
      <c r="H27" s="114">
        <f t="shared" si="0"/>
        <v>0</v>
      </c>
      <c r="I27" s="57">
        <v>20</v>
      </c>
      <c r="J27" s="216">
        <f t="shared" si="1"/>
        <v>0</v>
      </c>
      <c r="K27" s="279"/>
    </row>
    <row r="28" spans="1:11" ht="11.25" customHeight="1" thickBot="1">
      <c r="A28" s="21"/>
      <c r="B28" s="28"/>
      <c r="C28" s="28"/>
      <c r="D28" s="116" t="s">
        <v>321</v>
      </c>
      <c r="E28" s="56">
        <v>20</v>
      </c>
      <c r="F28" s="115">
        <v>1</v>
      </c>
      <c r="G28" s="57">
        <v>1993</v>
      </c>
      <c r="H28" s="114">
        <f t="shared" si="0"/>
        <v>0</v>
      </c>
      <c r="I28" s="57">
        <v>20</v>
      </c>
      <c r="J28" s="216">
        <f t="shared" si="1"/>
        <v>0</v>
      </c>
      <c r="K28" s="279"/>
    </row>
    <row r="29" spans="1:11" ht="23.25" thickBot="1">
      <c r="A29" s="21"/>
      <c r="B29" s="28"/>
      <c r="C29" s="28"/>
      <c r="D29" s="116" t="s">
        <v>322</v>
      </c>
      <c r="E29" s="56">
        <v>10</v>
      </c>
      <c r="F29" s="115">
        <v>1</v>
      </c>
      <c r="G29" s="57">
        <v>1993</v>
      </c>
      <c r="H29" s="114">
        <f t="shared" si="0"/>
        <v>0</v>
      </c>
      <c r="I29" s="57">
        <v>0</v>
      </c>
      <c r="J29" s="216">
        <f t="shared" si="1"/>
        <v>0</v>
      </c>
      <c r="K29" s="279"/>
    </row>
    <row r="30" spans="1:11" ht="11.25" customHeight="1" thickBot="1">
      <c r="A30" s="26"/>
      <c r="B30" s="31"/>
      <c r="C30" s="31"/>
      <c r="D30" s="126" t="s">
        <v>323</v>
      </c>
      <c r="E30" s="59">
        <v>3</v>
      </c>
      <c r="F30" s="124">
        <v>1</v>
      </c>
      <c r="G30" s="125">
        <v>1998</v>
      </c>
      <c r="H30" s="114">
        <f t="shared" si="0"/>
        <v>0</v>
      </c>
      <c r="I30" s="125">
        <v>3</v>
      </c>
      <c r="J30" s="216">
        <f t="shared" si="1"/>
        <v>0</v>
      </c>
      <c r="K30" s="280"/>
    </row>
    <row r="31" spans="1:11" ht="23.25" thickBot="1">
      <c r="A31" s="21">
        <v>3</v>
      </c>
      <c r="B31" s="29" t="s">
        <v>223</v>
      </c>
      <c r="C31" s="28">
        <f>титул!B7</f>
        <v>27</v>
      </c>
      <c r="D31" s="116" t="s">
        <v>425</v>
      </c>
      <c r="E31" s="56">
        <v>40</v>
      </c>
      <c r="F31" s="115">
        <v>1</v>
      </c>
      <c r="G31" s="57">
        <v>1999</v>
      </c>
      <c r="H31" s="114">
        <f t="shared" si="0"/>
        <v>0</v>
      </c>
      <c r="I31" s="57">
        <v>0</v>
      </c>
      <c r="J31" s="216">
        <f t="shared" si="1"/>
        <v>0</v>
      </c>
      <c r="K31" s="278">
        <f>SUM(J31:J42)/C31</f>
        <v>1.6666666666666667</v>
      </c>
    </row>
    <row r="32" spans="1:11" ht="23.25" thickBot="1">
      <c r="A32" s="21"/>
      <c r="B32" s="28"/>
      <c r="C32" s="28"/>
      <c r="D32" s="116" t="s">
        <v>685</v>
      </c>
      <c r="E32" s="56">
        <v>22</v>
      </c>
      <c r="F32" s="115">
        <v>1</v>
      </c>
      <c r="G32" s="57">
        <v>2004</v>
      </c>
      <c r="H32" s="114">
        <f t="shared" si="0"/>
        <v>0</v>
      </c>
      <c r="I32" s="57">
        <v>22</v>
      </c>
      <c r="J32" s="216">
        <f t="shared" si="1"/>
        <v>0</v>
      </c>
      <c r="K32" s="279"/>
    </row>
    <row r="33" spans="1:11" ht="23.25" thickBot="1">
      <c r="A33" s="21"/>
      <c r="B33" s="28"/>
      <c r="C33" s="28"/>
      <c r="D33" s="116" t="s">
        <v>136</v>
      </c>
      <c r="E33" s="56">
        <v>25</v>
      </c>
      <c r="F33" s="115">
        <v>1</v>
      </c>
      <c r="G33" s="57">
        <v>2014</v>
      </c>
      <c r="H33" s="114">
        <f t="shared" si="0"/>
        <v>25</v>
      </c>
      <c r="I33" s="57">
        <v>25</v>
      </c>
      <c r="J33" s="216">
        <f t="shared" si="1"/>
        <v>25</v>
      </c>
      <c r="K33" s="279"/>
    </row>
    <row r="34" spans="1:11" ht="23.25" thickBot="1">
      <c r="A34" s="21"/>
      <c r="B34" s="28"/>
      <c r="C34" s="28"/>
      <c r="D34" s="254" t="s">
        <v>648</v>
      </c>
      <c r="E34" s="255">
        <v>20</v>
      </c>
      <c r="F34" s="256">
        <v>1</v>
      </c>
      <c r="G34" s="257">
        <v>2015</v>
      </c>
      <c r="H34" s="114">
        <f t="shared" si="0"/>
        <v>20</v>
      </c>
      <c r="I34" s="257">
        <v>20</v>
      </c>
      <c r="J34" s="216">
        <f t="shared" si="1"/>
        <v>20</v>
      </c>
      <c r="K34" s="279"/>
    </row>
    <row r="35" spans="1:11" ht="11.25" customHeight="1" thickBot="1">
      <c r="A35" s="21"/>
      <c r="B35" s="28"/>
      <c r="C35" s="28"/>
      <c r="D35" s="254" t="s">
        <v>649</v>
      </c>
      <c r="E35" s="255">
        <v>30</v>
      </c>
      <c r="F35" s="256">
        <v>1</v>
      </c>
      <c r="G35" s="257">
        <v>2014</v>
      </c>
      <c r="H35" s="114">
        <f t="shared" si="0"/>
        <v>30</v>
      </c>
      <c r="I35" s="257">
        <v>0</v>
      </c>
      <c r="J35" s="216">
        <f t="shared" si="1"/>
        <v>0</v>
      </c>
      <c r="K35" s="279"/>
    </row>
    <row r="36" spans="1:11" ht="22.5" customHeight="1" thickBot="1">
      <c r="A36" s="21"/>
      <c r="B36" s="28"/>
      <c r="C36" s="28"/>
      <c r="D36" s="116" t="s">
        <v>145</v>
      </c>
      <c r="E36" s="56">
        <v>16</v>
      </c>
      <c r="F36" s="115">
        <v>1</v>
      </c>
      <c r="G36" s="57">
        <v>1985</v>
      </c>
      <c r="H36" s="114">
        <f t="shared" si="0"/>
        <v>0</v>
      </c>
      <c r="I36" s="57">
        <v>16</v>
      </c>
      <c r="J36" s="216">
        <f t="shared" si="1"/>
        <v>0</v>
      </c>
      <c r="K36" s="279"/>
    </row>
    <row r="37" spans="1:11" ht="23.25" thickBot="1">
      <c r="A37" s="21"/>
      <c r="B37" s="28"/>
      <c r="C37" s="28"/>
      <c r="D37" s="116" t="s">
        <v>146</v>
      </c>
      <c r="E37" s="56">
        <v>17</v>
      </c>
      <c r="F37" s="115">
        <v>1</v>
      </c>
      <c r="G37" s="57">
        <v>1988</v>
      </c>
      <c r="H37" s="114">
        <f t="shared" si="0"/>
        <v>0</v>
      </c>
      <c r="I37" s="57">
        <v>17</v>
      </c>
      <c r="J37" s="216">
        <f t="shared" si="1"/>
        <v>0</v>
      </c>
      <c r="K37" s="279"/>
    </row>
    <row r="38" spans="1:11" ht="23.25" thickBot="1">
      <c r="A38" s="21"/>
      <c r="B38" s="28"/>
      <c r="C38" s="28"/>
      <c r="D38" s="116" t="s">
        <v>147</v>
      </c>
      <c r="E38" s="56">
        <v>10</v>
      </c>
      <c r="F38" s="115">
        <v>1</v>
      </c>
      <c r="G38" s="57">
        <v>1970</v>
      </c>
      <c r="H38" s="114">
        <f t="shared" si="0"/>
        <v>0</v>
      </c>
      <c r="I38" s="57">
        <v>10</v>
      </c>
      <c r="J38" s="216">
        <f t="shared" si="1"/>
        <v>0</v>
      </c>
      <c r="K38" s="279"/>
    </row>
    <row r="39" spans="1:11" ht="23.25" thickBot="1">
      <c r="A39" s="21"/>
      <c r="B39" s="28"/>
      <c r="C39" s="28"/>
      <c r="D39" s="116" t="s">
        <v>426</v>
      </c>
      <c r="E39" s="56">
        <v>6</v>
      </c>
      <c r="F39" s="115">
        <v>1</v>
      </c>
      <c r="G39" s="57">
        <v>1997</v>
      </c>
      <c r="H39" s="114">
        <f t="shared" si="0"/>
        <v>0</v>
      </c>
      <c r="I39" s="57">
        <v>0</v>
      </c>
      <c r="J39" s="216">
        <f t="shared" si="1"/>
        <v>0</v>
      </c>
      <c r="K39" s="279"/>
    </row>
    <row r="40" spans="1:11" ht="23.25" thickBot="1">
      <c r="A40" s="21"/>
      <c r="B40" s="28"/>
      <c r="C40" s="28"/>
      <c r="D40" s="116" t="s">
        <v>427</v>
      </c>
      <c r="E40" s="56">
        <v>6</v>
      </c>
      <c r="F40" s="115">
        <v>1</v>
      </c>
      <c r="G40" s="57">
        <v>1997</v>
      </c>
      <c r="H40" s="114">
        <f t="shared" si="0"/>
        <v>0</v>
      </c>
      <c r="I40" s="57">
        <v>0</v>
      </c>
      <c r="J40" s="216">
        <f t="shared" si="1"/>
        <v>0</v>
      </c>
      <c r="K40" s="279"/>
    </row>
    <row r="41" spans="1:11" ht="23.25" thickBot="1">
      <c r="A41" s="21"/>
      <c r="B41" s="28"/>
      <c r="C41" s="28"/>
      <c r="D41" s="116" t="s">
        <v>652</v>
      </c>
      <c r="E41" s="56">
        <v>14</v>
      </c>
      <c r="F41" s="115">
        <v>1</v>
      </c>
      <c r="G41" s="57">
        <v>1997</v>
      </c>
      <c r="H41" s="114">
        <f t="shared" si="0"/>
        <v>0</v>
      </c>
      <c r="I41" s="57">
        <v>0</v>
      </c>
      <c r="J41" s="216">
        <f t="shared" si="1"/>
        <v>0</v>
      </c>
      <c r="K41" s="279"/>
    </row>
    <row r="42" spans="1:11" ht="23.25" thickBot="1">
      <c r="A42" s="26"/>
      <c r="B42" s="30"/>
      <c r="C42" s="30"/>
      <c r="D42" s="126" t="s">
        <v>655</v>
      </c>
      <c r="E42" s="59">
        <v>15</v>
      </c>
      <c r="F42" s="124">
        <v>1</v>
      </c>
      <c r="G42" s="125">
        <v>1997</v>
      </c>
      <c r="H42" s="114">
        <f t="shared" si="0"/>
        <v>0</v>
      </c>
      <c r="I42" s="125">
        <v>0</v>
      </c>
      <c r="J42" s="216">
        <f t="shared" si="1"/>
        <v>0</v>
      </c>
      <c r="K42" s="280"/>
    </row>
    <row r="43" spans="1:11" ht="11.25" customHeight="1" thickBot="1">
      <c r="A43" s="283">
        <v>4</v>
      </c>
      <c r="B43" s="281" t="s">
        <v>382</v>
      </c>
      <c r="C43" s="27">
        <f>титул!B7</f>
        <v>27</v>
      </c>
      <c r="D43" s="53" t="s">
        <v>396</v>
      </c>
      <c r="E43" s="54">
        <v>2</v>
      </c>
      <c r="F43" s="113">
        <v>1</v>
      </c>
      <c r="G43" s="114">
        <v>2008</v>
      </c>
      <c r="H43" s="114">
        <f t="shared" si="0"/>
        <v>0</v>
      </c>
      <c r="I43" s="114">
        <v>0</v>
      </c>
      <c r="J43" s="216">
        <f t="shared" si="1"/>
        <v>0</v>
      </c>
      <c r="K43" s="278">
        <f>SUM(J43:J66)/C43</f>
        <v>3.2962962962962963</v>
      </c>
    </row>
    <row r="44" spans="1:11" ht="23.25" thickBot="1">
      <c r="A44" s="298"/>
      <c r="B44" s="282"/>
      <c r="C44" s="28"/>
      <c r="D44" s="55" t="s">
        <v>423</v>
      </c>
      <c r="E44" s="56">
        <v>15</v>
      </c>
      <c r="F44" s="115">
        <v>1</v>
      </c>
      <c r="G44" s="57">
        <v>2010</v>
      </c>
      <c r="H44" s="114">
        <f t="shared" si="0"/>
        <v>0</v>
      </c>
      <c r="I44" s="57">
        <v>0</v>
      </c>
      <c r="J44" s="216">
        <f t="shared" si="1"/>
        <v>0</v>
      </c>
      <c r="K44" s="279"/>
    </row>
    <row r="45" spans="1:11" ht="33" customHeight="1" thickBot="1">
      <c r="A45" s="21"/>
      <c r="B45" s="28"/>
      <c r="C45" s="28"/>
      <c r="D45" s="55" t="s">
        <v>87</v>
      </c>
      <c r="E45" s="56">
        <v>12</v>
      </c>
      <c r="F45" s="115">
        <v>0</v>
      </c>
      <c r="G45" s="57">
        <v>2013</v>
      </c>
      <c r="H45" s="114">
        <f t="shared" si="0"/>
        <v>12</v>
      </c>
      <c r="I45" s="57">
        <v>12</v>
      </c>
      <c r="J45" s="216">
        <f t="shared" si="1"/>
        <v>12</v>
      </c>
      <c r="K45" s="279"/>
    </row>
    <row r="46" spans="1:11" ht="42" customHeight="1" thickBot="1">
      <c r="A46" s="21"/>
      <c r="B46" s="28"/>
      <c r="C46" s="28"/>
      <c r="D46" s="55" t="s">
        <v>88</v>
      </c>
      <c r="E46" s="56">
        <v>12</v>
      </c>
      <c r="F46" s="115">
        <v>0</v>
      </c>
      <c r="G46" s="57">
        <v>2013</v>
      </c>
      <c r="H46" s="114">
        <f t="shared" si="0"/>
        <v>12</v>
      </c>
      <c r="I46" s="57">
        <v>12</v>
      </c>
      <c r="J46" s="216">
        <f t="shared" si="1"/>
        <v>12</v>
      </c>
      <c r="K46" s="279"/>
    </row>
    <row r="47" spans="1:11" ht="39" customHeight="1" thickBot="1">
      <c r="A47" s="21"/>
      <c r="B47" s="28"/>
      <c r="C47" s="28"/>
      <c r="D47" s="260" t="s">
        <v>3</v>
      </c>
      <c r="E47" s="255">
        <v>25</v>
      </c>
      <c r="F47" s="256">
        <v>1</v>
      </c>
      <c r="G47" s="257">
        <v>2014</v>
      </c>
      <c r="H47" s="114">
        <f t="shared" si="0"/>
        <v>25</v>
      </c>
      <c r="I47" s="257">
        <v>25</v>
      </c>
      <c r="J47" s="216">
        <f t="shared" si="1"/>
        <v>25</v>
      </c>
      <c r="K47" s="279"/>
    </row>
    <row r="48" spans="1:11" ht="33" customHeight="1" thickBot="1">
      <c r="A48" s="21"/>
      <c r="B48" s="28"/>
      <c r="C48" s="28"/>
      <c r="D48" s="260" t="s">
        <v>4</v>
      </c>
      <c r="E48" s="255">
        <v>25</v>
      </c>
      <c r="F48" s="256">
        <v>1</v>
      </c>
      <c r="G48" s="257">
        <v>2014</v>
      </c>
      <c r="H48" s="114">
        <f t="shared" si="0"/>
        <v>25</v>
      </c>
      <c r="I48" s="257">
        <v>25</v>
      </c>
      <c r="J48" s="216">
        <f t="shared" si="1"/>
        <v>25</v>
      </c>
      <c r="K48" s="279"/>
    </row>
    <row r="49" spans="1:11" ht="24.75" customHeight="1" thickBot="1">
      <c r="A49" s="21"/>
      <c r="B49" s="28"/>
      <c r="C49" s="28"/>
      <c r="D49" s="261" t="s">
        <v>5</v>
      </c>
      <c r="E49" s="255">
        <v>20</v>
      </c>
      <c r="F49" s="256">
        <v>1</v>
      </c>
      <c r="G49" s="257">
        <v>2014</v>
      </c>
      <c r="H49" s="114">
        <f t="shared" si="0"/>
        <v>20</v>
      </c>
      <c r="I49" s="257">
        <v>0</v>
      </c>
      <c r="J49" s="216">
        <f t="shared" si="1"/>
        <v>0</v>
      </c>
      <c r="K49" s="279"/>
    </row>
    <row r="50" spans="1:11" ht="16.5" customHeight="1" thickBot="1">
      <c r="A50" s="21"/>
      <c r="B50" s="28"/>
      <c r="C50" s="28"/>
      <c r="D50" s="260" t="s">
        <v>594</v>
      </c>
      <c r="E50" s="255">
        <v>15</v>
      </c>
      <c r="F50" s="256">
        <v>1</v>
      </c>
      <c r="G50" s="257">
        <v>2015</v>
      </c>
      <c r="H50" s="114">
        <f t="shared" si="0"/>
        <v>15</v>
      </c>
      <c r="I50" s="257">
        <v>15</v>
      </c>
      <c r="J50" s="216">
        <f t="shared" si="1"/>
        <v>15</v>
      </c>
      <c r="K50" s="279"/>
    </row>
    <row r="51" spans="1:11" ht="23.25" thickBot="1">
      <c r="A51" s="21"/>
      <c r="B51" s="28"/>
      <c r="C51" s="28"/>
      <c r="D51" s="55" t="s">
        <v>697</v>
      </c>
      <c r="E51" s="56">
        <v>1</v>
      </c>
      <c r="F51" s="115">
        <v>1</v>
      </c>
      <c r="G51" s="57">
        <v>2003</v>
      </c>
      <c r="H51" s="114">
        <f t="shared" si="0"/>
        <v>0</v>
      </c>
      <c r="I51" s="57">
        <v>1</v>
      </c>
      <c r="J51" s="216">
        <f t="shared" si="1"/>
        <v>0</v>
      </c>
      <c r="K51" s="279"/>
    </row>
    <row r="52" spans="1:11" ht="23.25" thickBot="1">
      <c r="A52" s="21"/>
      <c r="B52" s="28"/>
      <c r="C52" s="28"/>
      <c r="D52" s="55" t="s">
        <v>698</v>
      </c>
      <c r="E52" s="56">
        <v>2</v>
      </c>
      <c r="F52" s="115">
        <v>1</v>
      </c>
      <c r="G52" s="57">
        <v>2001</v>
      </c>
      <c r="H52" s="114">
        <f t="shared" si="0"/>
        <v>0</v>
      </c>
      <c r="I52" s="57">
        <v>2</v>
      </c>
      <c r="J52" s="216">
        <f t="shared" si="1"/>
        <v>0</v>
      </c>
      <c r="K52" s="279"/>
    </row>
    <row r="53" spans="1:11" ht="23.25" thickBot="1">
      <c r="A53" s="21"/>
      <c r="B53" s="28"/>
      <c r="C53" s="28"/>
      <c r="D53" s="55" t="s">
        <v>699</v>
      </c>
      <c r="E53" s="56">
        <v>3</v>
      </c>
      <c r="F53" s="115">
        <v>1</v>
      </c>
      <c r="G53" s="57">
        <v>2000</v>
      </c>
      <c r="H53" s="114">
        <f t="shared" si="0"/>
        <v>0</v>
      </c>
      <c r="I53" s="57">
        <v>3</v>
      </c>
      <c r="J53" s="216">
        <f t="shared" si="1"/>
        <v>0</v>
      </c>
      <c r="K53" s="279"/>
    </row>
    <row r="54" spans="1:11" ht="13.5" customHeight="1" thickBot="1">
      <c r="A54" s="21"/>
      <c r="B54" s="28"/>
      <c r="C54" s="28"/>
      <c r="D54" s="55" t="s">
        <v>700</v>
      </c>
      <c r="E54" s="56">
        <v>11</v>
      </c>
      <c r="F54" s="115">
        <v>1</v>
      </c>
      <c r="G54" s="57">
        <v>2000</v>
      </c>
      <c r="H54" s="114">
        <f t="shared" si="0"/>
        <v>0</v>
      </c>
      <c r="I54" s="57">
        <v>11</v>
      </c>
      <c r="J54" s="216">
        <f t="shared" si="1"/>
        <v>0</v>
      </c>
      <c r="K54" s="279"/>
    </row>
    <row r="55" spans="1:11" ht="15.75" thickBot="1">
      <c r="A55" s="21"/>
      <c r="B55" s="28"/>
      <c r="C55" s="28"/>
      <c r="D55" s="55" t="s">
        <v>701</v>
      </c>
      <c r="E55" s="56">
        <v>2</v>
      </c>
      <c r="F55" s="115">
        <v>1</v>
      </c>
      <c r="G55" s="57">
        <v>2000</v>
      </c>
      <c r="H55" s="114">
        <f t="shared" si="0"/>
        <v>0</v>
      </c>
      <c r="I55" s="57">
        <v>0</v>
      </c>
      <c r="J55" s="216">
        <f t="shared" si="1"/>
        <v>0</v>
      </c>
      <c r="K55" s="279"/>
    </row>
    <row r="56" spans="1:11" ht="23.25" thickBot="1">
      <c r="A56" s="21"/>
      <c r="B56" s="28"/>
      <c r="C56" s="28"/>
      <c r="D56" s="55" t="s">
        <v>702</v>
      </c>
      <c r="E56" s="56">
        <v>1</v>
      </c>
      <c r="F56" s="115">
        <v>1</v>
      </c>
      <c r="G56" s="57">
        <v>2004</v>
      </c>
      <c r="H56" s="114">
        <f t="shared" si="0"/>
        <v>0</v>
      </c>
      <c r="I56" s="57">
        <v>0</v>
      </c>
      <c r="J56" s="216">
        <f t="shared" si="1"/>
        <v>0</v>
      </c>
      <c r="K56" s="279"/>
    </row>
    <row r="57" spans="1:11" ht="23.25" thickBot="1">
      <c r="A57" s="21"/>
      <c r="B57" s="28"/>
      <c r="C57" s="28"/>
      <c r="D57" s="55" t="s">
        <v>359</v>
      </c>
      <c r="E57" s="56">
        <v>3</v>
      </c>
      <c r="F57" s="115">
        <v>1</v>
      </c>
      <c r="G57" s="57">
        <v>2003</v>
      </c>
      <c r="H57" s="114">
        <f t="shared" si="0"/>
        <v>0</v>
      </c>
      <c r="I57" s="57">
        <v>3</v>
      </c>
      <c r="J57" s="216">
        <f t="shared" si="1"/>
        <v>0</v>
      </c>
      <c r="K57" s="279"/>
    </row>
    <row r="58" spans="1:11" ht="15.75" thickBot="1">
      <c r="A58" s="21"/>
      <c r="B58" s="28"/>
      <c r="C58" s="28"/>
      <c r="D58" s="55" t="s">
        <v>358</v>
      </c>
      <c r="E58" s="56">
        <v>10</v>
      </c>
      <c r="F58" s="115">
        <v>1</v>
      </c>
      <c r="G58" s="57">
        <v>2006</v>
      </c>
      <c r="H58" s="114">
        <f t="shared" si="0"/>
        <v>0</v>
      </c>
      <c r="I58" s="57">
        <v>10</v>
      </c>
      <c r="J58" s="216">
        <f t="shared" si="1"/>
        <v>0</v>
      </c>
      <c r="K58" s="279"/>
    </row>
    <row r="59" spans="1:11" ht="11.25" customHeight="1" thickBot="1">
      <c r="A59" s="21"/>
      <c r="B59" s="28"/>
      <c r="C59" s="28"/>
      <c r="D59" s="55" t="s">
        <v>361</v>
      </c>
      <c r="E59" s="56">
        <v>3</v>
      </c>
      <c r="F59" s="115">
        <v>1</v>
      </c>
      <c r="G59" s="57">
        <v>2005</v>
      </c>
      <c r="H59" s="114">
        <f t="shared" si="0"/>
        <v>0</v>
      </c>
      <c r="I59" s="57">
        <v>3</v>
      </c>
      <c r="J59" s="216">
        <f t="shared" si="1"/>
        <v>0</v>
      </c>
      <c r="K59" s="279"/>
    </row>
    <row r="60" spans="1:11" ht="23.25" thickBot="1">
      <c r="A60" s="21"/>
      <c r="B60" s="28"/>
      <c r="C60" s="28"/>
      <c r="D60" s="55" t="s">
        <v>362</v>
      </c>
      <c r="E60" s="56">
        <v>2</v>
      </c>
      <c r="F60" s="115">
        <v>1</v>
      </c>
      <c r="G60" s="57">
        <v>2007</v>
      </c>
      <c r="H60" s="114">
        <f t="shared" si="0"/>
        <v>0</v>
      </c>
      <c r="I60" s="57">
        <v>2</v>
      </c>
      <c r="J60" s="216">
        <f t="shared" si="1"/>
        <v>0</v>
      </c>
      <c r="K60" s="279"/>
    </row>
    <row r="61" spans="1:11" ht="23.25" thickBot="1">
      <c r="A61" s="21"/>
      <c r="B61" s="28"/>
      <c r="C61" s="28"/>
      <c r="D61" s="55" t="s">
        <v>451</v>
      </c>
      <c r="E61" s="56">
        <v>4</v>
      </c>
      <c r="F61" s="115">
        <v>1</v>
      </c>
      <c r="G61" s="57">
        <v>2005</v>
      </c>
      <c r="H61" s="114">
        <f t="shared" si="0"/>
        <v>0</v>
      </c>
      <c r="I61" s="57">
        <v>4</v>
      </c>
      <c r="J61" s="216">
        <f t="shared" si="1"/>
        <v>0</v>
      </c>
      <c r="K61" s="279"/>
    </row>
    <row r="62" spans="1:11" ht="23.25" thickBot="1">
      <c r="A62" s="21"/>
      <c r="B62" s="28"/>
      <c r="C62" s="28"/>
      <c r="D62" s="55" t="s">
        <v>308</v>
      </c>
      <c r="E62" s="56">
        <v>7</v>
      </c>
      <c r="F62" s="115">
        <v>1</v>
      </c>
      <c r="G62" s="57">
        <v>2002</v>
      </c>
      <c r="H62" s="114">
        <f t="shared" si="0"/>
        <v>0</v>
      </c>
      <c r="I62" s="57">
        <v>7</v>
      </c>
      <c r="J62" s="216">
        <f t="shared" si="1"/>
        <v>0</v>
      </c>
      <c r="K62" s="279"/>
    </row>
    <row r="63" spans="1:11" ht="23.25" thickBot="1">
      <c r="A63" s="21"/>
      <c r="B63" s="28"/>
      <c r="C63" s="28"/>
      <c r="D63" s="55" t="s">
        <v>363</v>
      </c>
      <c r="E63" s="56">
        <v>1</v>
      </c>
      <c r="F63" s="115">
        <v>1</v>
      </c>
      <c r="G63" s="57">
        <v>2006</v>
      </c>
      <c r="H63" s="114">
        <f t="shared" si="0"/>
        <v>0</v>
      </c>
      <c r="I63" s="57">
        <v>1</v>
      </c>
      <c r="J63" s="216">
        <f t="shared" si="1"/>
        <v>0</v>
      </c>
      <c r="K63" s="279"/>
    </row>
    <row r="64" spans="1:11" ht="23.25" thickBot="1">
      <c r="A64" s="21"/>
      <c r="B64" s="28"/>
      <c r="C64" s="28"/>
      <c r="D64" s="55" t="s">
        <v>450</v>
      </c>
      <c r="E64" s="56">
        <v>5</v>
      </c>
      <c r="F64" s="115">
        <v>1</v>
      </c>
      <c r="G64" s="57">
        <v>2001</v>
      </c>
      <c r="H64" s="114">
        <f t="shared" si="0"/>
        <v>0</v>
      </c>
      <c r="I64" s="57">
        <v>5</v>
      </c>
      <c r="J64" s="216">
        <f t="shared" si="1"/>
        <v>0</v>
      </c>
      <c r="K64" s="279"/>
    </row>
    <row r="65" spans="1:11" ht="23.25" thickBot="1">
      <c r="A65" s="21"/>
      <c r="B65" s="28"/>
      <c r="C65" s="28"/>
      <c r="D65" s="55" t="s">
        <v>309</v>
      </c>
      <c r="E65" s="56">
        <v>6</v>
      </c>
      <c r="F65" s="115">
        <v>1</v>
      </c>
      <c r="G65" s="57">
        <v>2000</v>
      </c>
      <c r="H65" s="114">
        <f t="shared" si="0"/>
        <v>0</v>
      </c>
      <c r="I65" s="57">
        <v>6</v>
      </c>
      <c r="J65" s="216">
        <f t="shared" si="1"/>
        <v>0</v>
      </c>
      <c r="K65" s="279"/>
    </row>
    <row r="66" spans="1:11" ht="23.25" thickBot="1">
      <c r="A66" s="26"/>
      <c r="B66" s="31"/>
      <c r="C66" s="31"/>
      <c r="D66" s="58" t="s">
        <v>360</v>
      </c>
      <c r="E66" s="59">
        <v>12</v>
      </c>
      <c r="F66" s="124">
        <v>1</v>
      </c>
      <c r="G66" s="125">
        <v>1998</v>
      </c>
      <c r="H66" s="114">
        <f t="shared" si="0"/>
        <v>0</v>
      </c>
      <c r="I66" s="125">
        <v>12</v>
      </c>
      <c r="J66" s="216">
        <f t="shared" si="1"/>
        <v>0</v>
      </c>
      <c r="K66" s="280"/>
    </row>
    <row r="67" spans="1:11" ht="11.25" customHeight="1" thickBot="1">
      <c r="A67" s="283">
        <v>5</v>
      </c>
      <c r="B67" s="281" t="s">
        <v>428</v>
      </c>
      <c r="C67" s="27">
        <f>титул!B7</f>
        <v>27</v>
      </c>
      <c r="D67" s="53" t="s">
        <v>690</v>
      </c>
      <c r="E67" s="54">
        <v>10</v>
      </c>
      <c r="F67" s="113">
        <v>1</v>
      </c>
      <c r="G67" s="114">
        <v>2006</v>
      </c>
      <c r="H67" s="114">
        <f t="shared" si="0"/>
        <v>0</v>
      </c>
      <c r="I67" s="114">
        <v>10</v>
      </c>
      <c r="J67" s="216">
        <f t="shared" si="1"/>
        <v>0</v>
      </c>
      <c r="K67" s="278">
        <f>SUM(J67:J83)/C67</f>
        <v>2.4444444444444446</v>
      </c>
    </row>
    <row r="68" spans="1:11" ht="11.25" customHeight="1" thickBot="1">
      <c r="A68" s="298"/>
      <c r="B68" s="282"/>
      <c r="C68" s="28"/>
      <c r="D68" s="55" t="s">
        <v>90</v>
      </c>
      <c r="E68" s="56">
        <v>1</v>
      </c>
      <c r="F68" s="115">
        <v>1</v>
      </c>
      <c r="G68" s="57">
        <v>2001</v>
      </c>
      <c r="H68" s="114">
        <f t="shared" si="0"/>
        <v>0</v>
      </c>
      <c r="I68" s="57">
        <v>0</v>
      </c>
      <c r="J68" s="216">
        <f t="shared" si="1"/>
        <v>0</v>
      </c>
      <c r="K68" s="279"/>
    </row>
    <row r="69" spans="1:11" ht="11.25" customHeight="1" thickBot="1">
      <c r="A69" s="298"/>
      <c r="B69" s="282"/>
      <c r="C69" s="28"/>
      <c r="D69" s="55" t="s">
        <v>691</v>
      </c>
      <c r="E69" s="56">
        <v>10</v>
      </c>
      <c r="F69" s="115">
        <v>0</v>
      </c>
      <c r="G69" s="57">
        <v>2009</v>
      </c>
      <c r="H69" s="114">
        <f t="shared" si="0"/>
        <v>0</v>
      </c>
      <c r="I69" s="57">
        <v>10</v>
      </c>
      <c r="J69" s="216">
        <f t="shared" si="1"/>
        <v>0</v>
      </c>
      <c r="K69" s="279"/>
    </row>
    <row r="70" spans="1:11" ht="23.25" customHeight="1" thickBot="1">
      <c r="A70" s="21"/>
      <c r="B70" s="29"/>
      <c r="C70" s="28"/>
      <c r="D70" s="55" t="s">
        <v>49</v>
      </c>
      <c r="E70" s="56">
        <v>20</v>
      </c>
      <c r="F70" s="115">
        <v>1</v>
      </c>
      <c r="G70" s="57">
        <v>2013</v>
      </c>
      <c r="H70" s="114">
        <f aca="true" t="shared" si="2" ref="H70:H133">IF(G70&gt;2010,E70,0)</f>
        <v>20</v>
      </c>
      <c r="I70" s="57">
        <v>20</v>
      </c>
      <c r="J70" s="216">
        <f aca="true" t="shared" si="3" ref="J70:J133">IF(G70&gt;2010,I70,0)</f>
        <v>20</v>
      </c>
      <c r="K70" s="279"/>
    </row>
    <row r="71" spans="1:11" ht="23.25" customHeight="1" thickBot="1">
      <c r="A71" s="21"/>
      <c r="B71" s="29"/>
      <c r="C71" s="28"/>
      <c r="D71" s="55" t="s">
        <v>494</v>
      </c>
      <c r="E71" s="56">
        <v>12</v>
      </c>
      <c r="F71" s="115">
        <v>1</v>
      </c>
      <c r="G71" s="57">
        <v>2008</v>
      </c>
      <c r="H71" s="114">
        <f t="shared" si="2"/>
        <v>0</v>
      </c>
      <c r="I71" s="57">
        <v>12</v>
      </c>
      <c r="J71" s="216">
        <f t="shared" si="3"/>
        <v>0</v>
      </c>
      <c r="K71" s="279"/>
    </row>
    <row r="72" spans="1:11" ht="11.25" customHeight="1" thickBot="1">
      <c r="A72" s="21"/>
      <c r="B72" s="28"/>
      <c r="C72" s="28"/>
      <c r="D72" s="55" t="s">
        <v>454</v>
      </c>
      <c r="E72" s="56">
        <v>1</v>
      </c>
      <c r="F72" s="115">
        <v>1</v>
      </c>
      <c r="G72" s="57">
        <v>2006</v>
      </c>
      <c r="H72" s="114">
        <f t="shared" si="2"/>
        <v>0</v>
      </c>
      <c r="I72" s="57">
        <v>1</v>
      </c>
      <c r="J72" s="216">
        <f t="shared" si="3"/>
        <v>0</v>
      </c>
      <c r="K72" s="279"/>
    </row>
    <row r="73" spans="1:11" ht="11.25" customHeight="1" thickBot="1">
      <c r="A73" s="21"/>
      <c r="B73" s="28"/>
      <c r="C73" s="28"/>
      <c r="D73" s="260" t="s">
        <v>270</v>
      </c>
      <c r="E73" s="255">
        <v>10</v>
      </c>
      <c r="F73" s="256">
        <v>1</v>
      </c>
      <c r="G73" s="257">
        <v>2014</v>
      </c>
      <c r="H73" s="114">
        <f t="shared" si="2"/>
        <v>10</v>
      </c>
      <c r="I73" s="257">
        <v>10</v>
      </c>
      <c r="J73" s="216">
        <f t="shared" si="3"/>
        <v>10</v>
      </c>
      <c r="K73" s="279"/>
    </row>
    <row r="74" spans="1:11" ht="11.25" customHeight="1" thickBot="1">
      <c r="A74" s="21"/>
      <c r="B74" s="28"/>
      <c r="C74" s="28"/>
      <c r="D74" s="254" t="s">
        <v>422</v>
      </c>
      <c r="E74" s="257">
        <v>15</v>
      </c>
      <c r="F74" s="257">
        <v>1</v>
      </c>
      <c r="G74" s="257">
        <v>2012</v>
      </c>
      <c r="H74" s="114">
        <f t="shared" si="2"/>
        <v>15</v>
      </c>
      <c r="I74" s="257">
        <v>15</v>
      </c>
      <c r="J74" s="216">
        <f t="shared" si="3"/>
        <v>15</v>
      </c>
      <c r="K74" s="279"/>
    </row>
    <row r="75" spans="1:11" ht="23.25" thickBot="1">
      <c r="A75" s="21"/>
      <c r="B75" s="28"/>
      <c r="C75" s="28"/>
      <c r="D75" s="55" t="s">
        <v>148</v>
      </c>
      <c r="E75" s="56">
        <v>10</v>
      </c>
      <c r="F75" s="115">
        <v>1</v>
      </c>
      <c r="G75" s="57">
        <v>2003</v>
      </c>
      <c r="H75" s="114">
        <f t="shared" si="2"/>
        <v>0</v>
      </c>
      <c r="I75" s="57">
        <v>2</v>
      </c>
      <c r="J75" s="216">
        <f t="shared" si="3"/>
        <v>0</v>
      </c>
      <c r="K75" s="279"/>
    </row>
    <row r="76" spans="1:11" ht="11.25" customHeight="1" thickBot="1">
      <c r="A76" s="202"/>
      <c r="B76" s="84"/>
      <c r="C76" s="84"/>
      <c r="D76" s="116" t="s">
        <v>150</v>
      </c>
      <c r="E76" s="56">
        <v>3</v>
      </c>
      <c r="F76" s="115">
        <v>1</v>
      </c>
      <c r="G76" s="57">
        <v>2009</v>
      </c>
      <c r="H76" s="114">
        <f t="shared" si="2"/>
        <v>0</v>
      </c>
      <c r="I76" s="57">
        <v>3</v>
      </c>
      <c r="J76" s="216">
        <f t="shared" si="3"/>
        <v>0</v>
      </c>
      <c r="K76" s="279"/>
    </row>
    <row r="77" spans="1:11" ht="11.25" customHeight="1" thickBot="1">
      <c r="A77" s="202"/>
      <c r="B77" s="84"/>
      <c r="C77" s="84"/>
      <c r="D77" s="55" t="s">
        <v>139</v>
      </c>
      <c r="E77" s="56">
        <v>11</v>
      </c>
      <c r="F77" s="115">
        <v>1</v>
      </c>
      <c r="G77" s="57">
        <v>2014</v>
      </c>
      <c r="H77" s="114">
        <f t="shared" si="2"/>
        <v>11</v>
      </c>
      <c r="I77" s="57">
        <v>11</v>
      </c>
      <c r="J77" s="216">
        <f t="shared" si="3"/>
        <v>11</v>
      </c>
      <c r="K77" s="279"/>
    </row>
    <row r="78" spans="1:11" ht="11.25" customHeight="1" thickBot="1">
      <c r="A78" s="21"/>
      <c r="B78" s="29"/>
      <c r="C78" s="29"/>
      <c r="D78" s="55" t="s">
        <v>149</v>
      </c>
      <c r="E78" s="56">
        <v>1</v>
      </c>
      <c r="F78" s="115">
        <v>1</v>
      </c>
      <c r="G78" s="57">
        <v>2007</v>
      </c>
      <c r="H78" s="114">
        <f t="shared" si="2"/>
        <v>0</v>
      </c>
      <c r="I78" s="57">
        <v>0</v>
      </c>
      <c r="J78" s="216">
        <f t="shared" si="3"/>
        <v>0</v>
      </c>
      <c r="K78" s="279"/>
    </row>
    <row r="79" spans="1:11" ht="11.25" customHeight="1" thickBot="1">
      <c r="A79" s="21"/>
      <c r="B79" s="29"/>
      <c r="C79" s="29"/>
      <c r="D79" s="55" t="s">
        <v>599</v>
      </c>
      <c r="E79" s="56">
        <v>3</v>
      </c>
      <c r="F79" s="115">
        <v>1</v>
      </c>
      <c r="G79" s="57">
        <v>2009</v>
      </c>
      <c r="H79" s="114">
        <f t="shared" si="2"/>
        <v>0</v>
      </c>
      <c r="I79" s="57">
        <v>3</v>
      </c>
      <c r="J79" s="216">
        <f t="shared" si="3"/>
        <v>0</v>
      </c>
      <c r="K79" s="279"/>
    </row>
    <row r="80" spans="1:11" ht="11.25" customHeight="1" thickBot="1">
      <c r="A80" s="21"/>
      <c r="B80" s="29"/>
      <c r="C80" s="29"/>
      <c r="D80" s="55" t="s">
        <v>493</v>
      </c>
      <c r="E80" s="56">
        <v>5</v>
      </c>
      <c r="F80" s="115">
        <v>0</v>
      </c>
      <c r="G80" s="57">
        <v>2008</v>
      </c>
      <c r="H80" s="114">
        <f t="shared" si="2"/>
        <v>0</v>
      </c>
      <c r="I80" s="57">
        <v>5</v>
      </c>
      <c r="J80" s="216">
        <f t="shared" si="3"/>
        <v>0</v>
      </c>
      <c r="K80" s="279"/>
    </row>
    <row r="81" spans="1:11" ht="11.25" customHeight="1" thickBot="1">
      <c r="A81" s="21"/>
      <c r="B81" s="29"/>
      <c r="C81" s="29"/>
      <c r="D81" s="55" t="s">
        <v>598</v>
      </c>
      <c r="E81" s="56">
        <v>2</v>
      </c>
      <c r="F81" s="115">
        <v>1</v>
      </c>
      <c r="G81" s="57">
        <v>2009</v>
      </c>
      <c r="H81" s="114">
        <f t="shared" si="2"/>
        <v>0</v>
      </c>
      <c r="I81" s="57">
        <v>0</v>
      </c>
      <c r="J81" s="216">
        <f t="shared" si="3"/>
        <v>0</v>
      </c>
      <c r="K81" s="279"/>
    </row>
    <row r="82" spans="1:11" ht="11.25" customHeight="1" thickBot="1">
      <c r="A82" s="21"/>
      <c r="B82" s="29"/>
      <c r="C82" s="29"/>
      <c r="D82" s="55" t="s">
        <v>63</v>
      </c>
      <c r="E82" s="57">
        <v>10</v>
      </c>
      <c r="F82" s="57">
        <v>0</v>
      </c>
      <c r="G82" s="57">
        <v>2013</v>
      </c>
      <c r="H82" s="114">
        <f t="shared" si="2"/>
        <v>10</v>
      </c>
      <c r="I82" s="57">
        <v>10</v>
      </c>
      <c r="J82" s="216">
        <f t="shared" si="3"/>
        <v>10</v>
      </c>
      <c r="K82" s="279"/>
    </row>
    <row r="83" spans="1:11" ht="23.25" thickBot="1">
      <c r="A83" s="26"/>
      <c r="B83" s="30"/>
      <c r="C83" s="30"/>
      <c r="D83" s="126" t="s">
        <v>151</v>
      </c>
      <c r="E83" s="59">
        <v>1</v>
      </c>
      <c r="F83" s="124">
        <v>1</v>
      </c>
      <c r="G83" s="125">
        <v>2000</v>
      </c>
      <c r="H83" s="114">
        <f t="shared" si="2"/>
        <v>0</v>
      </c>
      <c r="I83" s="125">
        <v>0</v>
      </c>
      <c r="J83" s="216">
        <f t="shared" si="3"/>
        <v>0</v>
      </c>
      <c r="K83" s="280"/>
    </row>
    <row r="84" spans="1:11" ht="11.25" customHeight="1" thickBot="1">
      <c r="A84" s="283">
        <v>6</v>
      </c>
      <c r="B84" s="299" t="s">
        <v>429</v>
      </c>
      <c r="C84" s="49">
        <f>титул!B7</f>
        <v>27</v>
      </c>
      <c r="D84" s="55" t="s">
        <v>430</v>
      </c>
      <c r="E84" s="56">
        <v>4</v>
      </c>
      <c r="F84" s="113">
        <v>1</v>
      </c>
      <c r="G84" s="114">
        <v>2004</v>
      </c>
      <c r="H84" s="114">
        <f t="shared" si="2"/>
        <v>0</v>
      </c>
      <c r="I84" s="114">
        <v>4</v>
      </c>
      <c r="J84" s="216">
        <f t="shared" si="3"/>
        <v>0</v>
      </c>
      <c r="K84" s="278">
        <f>SUM(J84:J92)/C84</f>
        <v>0.7407407407407407</v>
      </c>
    </row>
    <row r="85" spans="1:11" ht="11.25" customHeight="1" thickBot="1">
      <c r="A85" s="298"/>
      <c r="B85" s="300"/>
      <c r="C85" s="29"/>
      <c r="D85" s="55" t="s">
        <v>431</v>
      </c>
      <c r="E85" s="56">
        <v>13</v>
      </c>
      <c r="F85" s="115">
        <v>1</v>
      </c>
      <c r="G85" s="57">
        <v>2006</v>
      </c>
      <c r="H85" s="114">
        <f t="shared" si="2"/>
        <v>0</v>
      </c>
      <c r="I85" s="57">
        <v>13</v>
      </c>
      <c r="J85" s="216">
        <f t="shared" si="3"/>
        <v>0</v>
      </c>
      <c r="K85" s="279"/>
    </row>
    <row r="86" spans="1:11" ht="11.25" customHeight="1" thickBot="1">
      <c r="A86" s="21"/>
      <c r="B86" s="29"/>
      <c r="C86" s="29"/>
      <c r="D86" s="55" t="s">
        <v>432</v>
      </c>
      <c r="E86" s="56">
        <v>12</v>
      </c>
      <c r="F86" s="115">
        <v>1</v>
      </c>
      <c r="G86" s="57">
        <v>2006</v>
      </c>
      <c r="H86" s="114">
        <f t="shared" si="2"/>
        <v>0</v>
      </c>
      <c r="I86" s="57">
        <v>12</v>
      </c>
      <c r="J86" s="216">
        <f t="shared" si="3"/>
        <v>0</v>
      </c>
      <c r="K86" s="279"/>
    </row>
    <row r="87" spans="1:11" ht="11.25" customHeight="1" thickBot="1">
      <c r="A87" s="21"/>
      <c r="B87" s="29"/>
      <c r="C87" s="29"/>
      <c r="D87" s="260" t="s">
        <v>666</v>
      </c>
      <c r="E87" s="255">
        <v>20</v>
      </c>
      <c r="F87" s="256">
        <v>1</v>
      </c>
      <c r="G87" s="257">
        <v>2014</v>
      </c>
      <c r="H87" s="114">
        <f t="shared" si="2"/>
        <v>20</v>
      </c>
      <c r="I87" s="257">
        <v>20</v>
      </c>
      <c r="J87" s="216">
        <f t="shared" si="3"/>
        <v>20</v>
      </c>
      <c r="K87" s="279"/>
    </row>
    <row r="88" spans="1:11" ht="11.25" customHeight="1" thickBot="1">
      <c r="A88" s="21"/>
      <c r="B88" s="29"/>
      <c r="C88" s="29"/>
      <c r="D88" s="55" t="s">
        <v>433</v>
      </c>
      <c r="E88" s="56">
        <v>8</v>
      </c>
      <c r="F88" s="115">
        <v>1</v>
      </c>
      <c r="G88" s="57">
        <v>2008</v>
      </c>
      <c r="H88" s="114">
        <f t="shared" si="2"/>
        <v>0</v>
      </c>
      <c r="I88" s="57">
        <v>8</v>
      </c>
      <c r="J88" s="216">
        <f t="shared" si="3"/>
        <v>0</v>
      </c>
      <c r="K88" s="279"/>
    </row>
    <row r="89" spans="1:11" ht="11.25" customHeight="1" thickBot="1">
      <c r="A89" s="21"/>
      <c r="B89" s="29"/>
      <c r="C89" s="29"/>
      <c r="D89" s="55" t="s">
        <v>434</v>
      </c>
      <c r="E89" s="56">
        <v>10</v>
      </c>
      <c r="F89" s="115">
        <v>1</v>
      </c>
      <c r="G89" s="57">
        <v>2002</v>
      </c>
      <c r="H89" s="114">
        <f t="shared" si="2"/>
        <v>0</v>
      </c>
      <c r="I89" s="57">
        <v>0</v>
      </c>
      <c r="J89" s="216">
        <f t="shared" si="3"/>
        <v>0</v>
      </c>
      <c r="K89" s="279"/>
    </row>
    <row r="90" spans="1:11" ht="11.25" customHeight="1" thickBot="1">
      <c r="A90" s="21"/>
      <c r="B90" s="29"/>
      <c r="C90" s="29"/>
      <c r="D90" s="55" t="s">
        <v>435</v>
      </c>
      <c r="E90" s="56">
        <v>10</v>
      </c>
      <c r="F90" s="115">
        <v>0</v>
      </c>
      <c r="G90" s="57">
        <v>1987</v>
      </c>
      <c r="H90" s="114">
        <f t="shared" si="2"/>
        <v>0</v>
      </c>
      <c r="I90" s="57">
        <v>0</v>
      </c>
      <c r="J90" s="216">
        <f t="shared" si="3"/>
        <v>0</v>
      </c>
      <c r="K90" s="279"/>
    </row>
    <row r="91" spans="1:11" ht="22.5" customHeight="1" thickBot="1">
      <c r="A91" s="202"/>
      <c r="B91" s="84"/>
      <c r="C91" s="84"/>
      <c r="D91" s="55" t="s">
        <v>692</v>
      </c>
      <c r="E91" s="56">
        <v>10</v>
      </c>
      <c r="F91" s="115">
        <v>1</v>
      </c>
      <c r="G91" s="57">
        <v>2003</v>
      </c>
      <c r="H91" s="114">
        <f t="shared" si="2"/>
        <v>0</v>
      </c>
      <c r="I91" s="57">
        <v>0</v>
      </c>
      <c r="J91" s="216">
        <f t="shared" si="3"/>
        <v>0</v>
      </c>
      <c r="K91" s="279"/>
    </row>
    <row r="92" spans="1:11" ht="11.25" customHeight="1" thickBot="1">
      <c r="A92" s="203"/>
      <c r="B92" s="93"/>
      <c r="C92" s="93"/>
      <c r="D92" s="58" t="s">
        <v>436</v>
      </c>
      <c r="E92" s="59">
        <v>20</v>
      </c>
      <c r="F92" s="124">
        <v>0</v>
      </c>
      <c r="G92" s="125">
        <v>1989</v>
      </c>
      <c r="H92" s="114">
        <f t="shared" si="2"/>
        <v>0</v>
      </c>
      <c r="I92" s="125">
        <v>0</v>
      </c>
      <c r="J92" s="216">
        <f t="shared" si="3"/>
        <v>0</v>
      </c>
      <c r="K92" s="280"/>
    </row>
    <row r="93" spans="1:11" ht="11.25" customHeight="1" thickBot="1">
      <c r="A93" s="283">
        <v>7</v>
      </c>
      <c r="B93" s="299" t="s">
        <v>437</v>
      </c>
      <c r="C93" s="49">
        <f>титул!B7</f>
        <v>27</v>
      </c>
      <c r="D93" s="53" t="s">
        <v>73</v>
      </c>
      <c r="E93" s="54">
        <v>1</v>
      </c>
      <c r="F93" s="113">
        <v>1</v>
      </c>
      <c r="G93" s="114">
        <v>2004</v>
      </c>
      <c r="H93" s="114">
        <f t="shared" si="2"/>
        <v>0</v>
      </c>
      <c r="I93" s="114">
        <v>0</v>
      </c>
      <c r="J93" s="216">
        <f t="shared" si="3"/>
        <v>0</v>
      </c>
      <c r="K93" s="278">
        <f>SUM(J93:J101)/C93</f>
        <v>0.7407407407407407</v>
      </c>
    </row>
    <row r="94" spans="1:11" ht="23.25" thickBot="1">
      <c r="A94" s="298"/>
      <c r="B94" s="300"/>
      <c r="C94" s="28"/>
      <c r="D94" s="55" t="s">
        <v>74</v>
      </c>
      <c r="E94" s="56">
        <v>5</v>
      </c>
      <c r="F94" s="115">
        <v>1</v>
      </c>
      <c r="G94" s="57">
        <v>2010</v>
      </c>
      <c r="H94" s="114">
        <f t="shared" si="2"/>
        <v>0</v>
      </c>
      <c r="I94" s="57">
        <v>5</v>
      </c>
      <c r="J94" s="216">
        <f t="shared" si="3"/>
        <v>0</v>
      </c>
      <c r="K94" s="279"/>
    </row>
    <row r="95" spans="1:11" ht="23.25" thickBot="1">
      <c r="A95" s="21"/>
      <c r="B95" s="28"/>
      <c r="C95" s="28"/>
      <c r="D95" s="55" t="s">
        <v>75</v>
      </c>
      <c r="E95" s="56">
        <v>2</v>
      </c>
      <c r="F95" s="115">
        <v>1</v>
      </c>
      <c r="G95" s="57">
        <v>2007</v>
      </c>
      <c r="H95" s="114">
        <f t="shared" si="2"/>
        <v>0</v>
      </c>
      <c r="I95" s="57">
        <v>2</v>
      </c>
      <c r="J95" s="216">
        <f t="shared" si="3"/>
        <v>0</v>
      </c>
      <c r="K95" s="279"/>
    </row>
    <row r="96" spans="1:11" ht="23.25" thickBot="1">
      <c r="A96" s="21"/>
      <c r="B96" s="28"/>
      <c r="C96" s="28"/>
      <c r="D96" s="55" t="s">
        <v>10</v>
      </c>
      <c r="E96" s="56">
        <v>10</v>
      </c>
      <c r="F96" s="115">
        <v>1</v>
      </c>
      <c r="G96" s="57">
        <v>2013</v>
      </c>
      <c r="H96" s="114">
        <f t="shared" si="2"/>
        <v>10</v>
      </c>
      <c r="I96" s="57">
        <v>10</v>
      </c>
      <c r="J96" s="216">
        <f t="shared" si="3"/>
        <v>10</v>
      </c>
      <c r="K96" s="279"/>
    </row>
    <row r="97" spans="1:11" ht="23.25" thickBot="1">
      <c r="A97" s="21"/>
      <c r="B97" s="28"/>
      <c r="C97" s="28"/>
      <c r="D97" s="260" t="s">
        <v>9</v>
      </c>
      <c r="E97" s="255">
        <v>10</v>
      </c>
      <c r="F97" s="256">
        <v>1</v>
      </c>
      <c r="G97" s="257">
        <v>2014</v>
      </c>
      <c r="H97" s="114">
        <f t="shared" si="2"/>
        <v>10</v>
      </c>
      <c r="I97" s="257">
        <v>10</v>
      </c>
      <c r="J97" s="216">
        <f t="shared" si="3"/>
        <v>10</v>
      </c>
      <c r="K97" s="279"/>
    </row>
    <row r="98" spans="1:11" ht="23.25" thickBot="1">
      <c r="A98" s="21"/>
      <c r="B98" s="28"/>
      <c r="C98" s="28"/>
      <c r="D98" s="55" t="s">
        <v>76</v>
      </c>
      <c r="E98" s="56">
        <v>2</v>
      </c>
      <c r="F98" s="115">
        <v>1</v>
      </c>
      <c r="G98" s="57">
        <v>2008</v>
      </c>
      <c r="H98" s="114">
        <f t="shared" si="2"/>
        <v>0</v>
      </c>
      <c r="I98" s="57">
        <v>2</v>
      </c>
      <c r="J98" s="216">
        <f t="shared" si="3"/>
        <v>0</v>
      </c>
      <c r="K98" s="279"/>
    </row>
    <row r="99" spans="1:11" ht="23.25" thickBot="1">
      <c r="A99" s="21"/>
      <c r="B99" s="28"/>
      <c r="C99" s="28"/>
      <c r="D99" s="55" t="s">
        <v>77</v>
      </c>
      <c r="E99" s="56">
        <v>5</v>
      </c>
      <c r="F99" s="115">
        <v>1</v>
      </c>
      <c r="G99" s="57">
        <v>1996</v>
      </c>
      <c r="H99" s="114">
        <f t="shared" si="2"/>
        <v>0</v>
      </c>
      <c r="I99" s="57">
        <v>5</v>
      </c>
      <c r="J99" s="216">
        <f t="shared" si="3"/>
        <v>0</v>
      </c>
      <c r="K99" s="279"/>
    </row>
    <row r="100" spans="1:11" ht="23.25" thickBot="1">
      <c r="A100" s="21"/>
      <c r="B100" s="28"/>
      <c r="C100" s="28"/>
      <c r="D100" s="55" t="s">
        <v>78</v>
      </c>
      <c r="E100" s="56">
        <v>10</v>
      </c>
      <c r="F100" s="115">
        <v>1</v>
      </c>
      <c r="G100" s="57">
        <v>2004</v>
      </c>
      <c r="H100" s="114">
        <f t="shared" si="2"/>
        <v>0</v>
      </c>
      <c r="I100" s="57">
        <v>10</v>
      </c>
      <c r="J100" s="216">
        <f t="shared" si="3"/>
        <v>0</v>
      </c>
      <c r="K100" s="279"/>
    </row>
    <row r="101" spans="1:11" ht="23.25" thickBot="1">
      <c r="A101" s="26"/>
      <c r="B101" s="31"/>
      <c r="C101" s="31"/>
      <c r="D101" s="55" t="s">
        <v>79</v>
      </c>
      <c r="E101" s="56">
        <v>3</v>
      </c>
      <c r="F101" s="124">
        <v>1</v>
      </c>
      <c r="G101" s="125">
        <v>2004</v>
      </c>
      <c r="H101" s="114">
        <f t="shared" si="2"/>
        <v>0</v>
      </c>
      <c r="I101" s="125">
        <v>3</v>
      </c>
      <c r="J101" s="216">
        <f t="shared" si="3"/>
        <v>0</v>
      </c>
      <c r="K101" s="280"/>
    </row>
    <row r="102" spans="1:11" ht="11.25" customHeight="1" thickBot="1">
      <c r="A102" s="283">
        <v>8</v>
      </c>
      <c r="B102" s="299" t="s">
        <v>383</v>
      </c>
      <c r="C102" s="49">
        <f>титул!B7</f>
        <v>27</v>
      </c>
      <c r="D102" s="53" t="s">
        <v>48</v>
      </c>
      <c r="E102" s="54">
        <v>2</v>
      </c>
      <c r="F102" s="113">
        <v>1</v>
      </c>
      <c r="G102" s="114">
        <v>2003</v>
      </c>
      <c r="H102" s="114">
        <f t="shared" si="2"/>
        <v>0</v>
      </c>
      <c r="I102" s="114">
        <v>2</v>
      </c>
      <c r="J102" s="216">
        <f t="shared" si="3"/>
        <v>0</v>
      </c>
      <c r="K102" s="278">
        <f>SUM(J102:J111)/C102</f>
        <v>1.5555555555555556</v>
      </c>
    </row>
    <row r="103" spans="1:11" ht="11.25" customHeight="1" thickBot="1">
      <c r="A103" s="298"/>
      <c r="B103" s="300"/>
      <c r="C103" s="28"/>
      <c r="D103" s="116" t="s">
        <v>656</v>
      </c>
      <c r="E103" s="56">
        <v>2</v>
      </c>
      <c r="F103" s="115">
        <v>1</v>
      </c>
      <c r="G103" s="57">
        <v>2002</v>
      </c>
      <c r="H103" s="114">
        <f t="shared" si="2"/>
        <v>0</v>
      </c>
      <c r="I103" s="57">
        <v>2</v>
      </c>
      <c r="J103" s="216">
        <f t="shared" si="3"/>
        <v>0</v>
      </c>
      <c r="K103" s="279"/>
    </row>
    <row r="104" spans="1:11" ht="23.25" thickBot="1">
      <c r="A104" s="21"/>
      <c r="B104" s="28"/>
      <c r="C104" s="28"/>
      <c r="D104" s="116" t="s">
        <v>657</v>
      </c>
      <c r="E104" s="56">
        <v>1</v>
      </c>
      <c r="F104" s="115">
        <v>1</v>
      </c>
      <c r="G104" s="57">
        <v>1999</v>
      </c>
      <c r="H104" s="114">
        <f t="shared" si="2"/>
        <v>0</v>
      </c>
      <c r="I104" s="57">
        <v>1</v>
      </c>
      <c r="J104" s="216">
        <f t="shared" si="3"/>
        <v>0</v>
      </c>
      <c r="K104" s="279"/>
    </row>
    <row r="105" spans="1:11" ht="11.25" customHeight="1" thickBot="1">
      <c r="A105" s="21"/>
      <c r="B105" s="28"/>
      <c r="C105" s="28"/>
      <c r="D105" s="116" t="s">
        <v>530</v>
      </c>
      <c r="E105" s="56">
        <v>1</v>
      </c>
      <c r="F105" s="115">
        <v>1</v>
      </c>
      <c r="G105" s="57">
        <v>2006</v>
      </c>
      <c r="H105" s="114">
        <f t="shared" si="2"/>
        <v>0</v>
      </c>
      <c r="I105" s="57">
        <v>1</v>
      </c>
      <c r="J105" s="216">
        <f t="shared" si="3"/>
        <v>0</v>
      </c>
      <c r="K105" s="279"/>
    </row>
    <row r="106" spans="1:11" ht="11.25" customHeight="1" thickBot="1">
      <c r="A106" s="21"/>
      <c r="B106" s="28"/>
      <c r="C106" s="28"/>
      <c r="D106" s="116" t="s">
        <v>420</v>
      </c>
      <c r="E106" s="56">
        <v>12</v>
      </c>
      <c r="F106" s="115">
        <v>1</v>
      </c>
      <c r="G106" s="57">
        <v>2013</v>
      </c>
      <c r="H106" s="114">
        <f t="shared" si="2"/>
        <v>12</v>
      </c>
      <c r="I106" s="57">
        <v>12</v>
      </c>
      <c r="J106" s="216">
        <f t="shared" si="3"/>
        <v>12</v>
      </c>
      <c r="K106" s="279"/>
    </row>
    <row r="107" spans="1:11" ht="11.25" customHeight="1" thickBot="1">
      <c r="A107" s="21"/>
      <c r="B107" s="28"/>
      <c r="C107" s="28"/>
      <c r="D107" s="254" t="s">
        <v>6</v>
      </c>
      <c r="E107" s="255">
        <v>10</v>
      </c>
      <c r="F107" s="256">
        <v>1</v>
      </c>
      <c r="G107" s="257">
        <v>2014</v>
      </c>
      <c r="H107" s="114">
        <f t="shared" si="2"/>
        <v>10</v>
      </c>
      <c r="I107" s="257">
        <v>10</v>
      </c>
      <c r="J107" s="216">
        <f t="shared" si="3"/>
        <v>10</v>
      </c>
      <c r="K107" s="279"/>
    </row>
    <row r="108" spans="1:11" ht="11.25" customHeight="1" thickBot="1">
      <c r="A108" s="21"/>
      <c r="B108" s="28"/>
      <c r="C108" s="28"/>
      <c r="D108" s="254" t="s">
        <v>7</v>
      </c>
      <c r="E108" s="255">
        <v>20</v>
      </c>
      <c r="F108" s="256">
        <v>1</v>
      </c>
      <c r="G108" s="257">
        <v>2014</v>
      </c>
      <c r="H108" s="114">
        <f t="shared" si="2"/>
        <v>20</v>
      </c>
      <c r="I108" s="257">
        <v>20</v>
      </c>
      <c r="J108" s="216">
        <f t="shared" si="3"/>
        <v>20</v>
      </c>
      <c r="K108" s="279"/>
    </row>
    <row r="109" spans="1:11" ht="11.25" customHeight="1" thickBot="1">
      <c r="A109" s="21"/>
      <c r="B109" s="28"/>
      <c r="C109" s="28"/>
      <c r="D109" s="116" t="s">
        <v>693</v>
      </c>
      <c r="E109" s="56">
        <v>4</v>
      </c>
      <c r="F109" s="115">
        <v>1</v>
      </c>
      <c r="G109" s="57">
        <v>1998</v>
      </c>
      <c r="H109" s="114">
        <f t="shared" si="2"/>
        <v>0</v>
      </c>
      <c r="I109" s="57">
        <v>0</v>
      </c>
      <c r="J109" s="216">
        <f t="shared" si="3"/>
        <v>0</v>
      </c>
      <c r="K109" s="279"/>
    </row>
    <row r="110" spans="1:11" ht="23.25" thickBot="1">
      <c r="A110" s="21"/>
      <c r="B110" s="28"/>
      <c r="C110" s="28"/>
      <c r="D110" s="116" t="s">
        <v>531</v>
      </c>
      <c r="E110" s="56">
        <v>10</v>
      </c>
      <c r="F110" s="115">
        <v>1</v>
      </c>
      <c r="G110" s="57">
        <v>1984</v>
      </c>
      <c r="H110" s="114">
        <f t="shared" si="2"/>
        <v>0</v>
      </c>
      <c r="I110" s="57">
        <v>10</v>
      </c>
      <c r="J110" s="216">
        <f t="shared" si="3"/>
        <v>0</v>
      </c>
      <c r="K110" s="279"/>
    </row>
    <row r="111" spans="1:11" ht="23.25" thickBot="1">
      <c r="A111" s="26"/>
      <c r="B111" s="31"/>
      <c r="C111" s="31"/>
      <c r="D111" s="126" t="s">
        <v>532</v>
      </c>
      <c r="E111" s="59">
        <v>1</v>
      </c>
      <c r="F111" s="124">
        <v>1</v>
      </c>
      <c r="G111" s="125">
        <v>2003</v>
      </c>
      <c r="H111" s="114">
        <f t="shared" si="2"/>
        <v>0</v>
      </c>
      <c r="I111" s="125">
        <v>1</v>
      </c>
      <c r="J111" s="216">
        <f t="shared" si="3"/>
        <v>0</v>
      </c>
      <c r="K111" s="280"/>
    </row>
    <row r="112" spans="1:11" ht="23.25" thickBot="1">
      <c r="A112" s="25">
        <v>9</v>
      </c>
      <c r="B112" s="49" t="s">
        <v>225</v>
      </c>
      <c r="C112" s="49">
        <f>титул!B7</f>
        <v>27</v>
      </c>
      <c r="D112" s="121" t="s">
        <v>455</v>
      </c>
      <c r="E112" s="54">
        <v>1</v>
      </c>
      <c r="F112" s="113">
        <v>1</v>
      </c>
      <c r="G112" s="114">
        <v>2007</v>
      </c>
      <c r="H112" s="114">
        <f t="shared" si="2"/>
        <v>0</v>
      </c>
      <c r="I112" s="114">
        <v>1</v>
      </c>
      <c r="J112" s="216">
        <f t="shared" si="3"/>
        <v>0</v>
      </c>
      <c r="K112" s="278">
        <f>SUM(J112:J123)/C112</f>
        <v>1</v>
      </c>
    </row>
    <row r="113" spans="1:11" ht="23.25" thickBot="1">
      <c r="A113" s="21"/>
      <c r="B113" s="28"/>
      <c r="C113" s="28"/>
      <c r="D113" s="55" t="s">
        <v>456</v>
      </c>
      <c r="E113" s="56">
        <v>1</v>
      </c>
      <c r="F113" s="115">
        <v>1</v>
      </c>
      <c r="G113" s="57">
        <v>2008</v>
      </c>
      <c r="H113" s="114">
        <f t="shared" si="2"/>
        <v>0</v>
      </c>
      <c r="I113" s="57">
        <v>1</v>
      </c>
      <c r="J113" s="216">
        <f t="shared" si="3"/>
        <v>0</v>
      </c>
      <c r="K113" s="279"/>
    </row>
    <row r="114" spans="1:11" ht="23.25" thickBot="1">
      <c r="A114" s="21"/>
      <c r="B114" s="28"/>
      <c r="C114" s="28"/>
      <c r="D114" s="55" t="s">
        <v>616</v>
      </c>
      <c r="E114" s="56">
        <v>5</v>
      </c>
      <c r="F114" s="115">
        <v>1</v>
      </c>
      <c r="G114" s="57">
        <v>2010</v>
      </c>
      <c r="H114" s="114">
        <f t="shared" si="2"/>
        <v>0</v>
      </c>
      <c r="I114" s="57">
        <v>5</v>
      </c>
      <c r="J114" s="216">
        <f t="shared" si="3"/>
        <v>0</v>
      </c>
      <c r="K114" s="279"/>
    </row>
    <row r="115" spans="1:11" ht="23.25" thickBot="1">
      <c r="A115" s="21"/>
      <c r="B115" s="28"/>
      <c r="C115" s="28"/>
      <c r="D115" s="260" t="s">
        <v>663</v>
      </c>
      <c r="E115" s="255">
        <v>15</v>
      </c>
      <c r="F115" s="270">
        <v>1</v>
      </c>
      <c r="G115" s="257">
        <v>2014</v>
      </c>
      <c r="H115" s="114">
        <f t="shared" si="2"/>
        <v>15</v>
      </c>
      <c r="I115" s="257">
        <v>15</v>
      </c>
      <c r="J115" s="216">
        <f t="shared" si="3"/>
        <v>15</v>
      </c>
      <c r="K115" s="279"/>
    </row>
    <row r="116" spans="1:11" ht="23.25" thickBot="1">
      <c r="A116" s="21"/>
      <c r="B116" s="28"/>
      <c r="C116" s="28"/>
      <c r="D116" s="55" t="s">
        <v>617</v>
      </c>
      <c r="E116" s="56">
        <v>1</v>
      </c>
      <c r="F116" s="115">
        <v>1</v>
      </c>
      <c r="G116" s="57">
        <v>2000</v>
      </c>
      <c r="H116" s="114">
        <f t="shared" si="2"/>
        <v>0</v>
      </c>
      <c r="I116" s="57">
        <v>1</v>
      </c>
      <c r="J116" s="216">
        <f t="shared" si="3"/>
        <v>0</v>
      </c>
      <c r="K116" s="279"/>
    </row>
    <row r="117" spans="1:11" ht="23.25" thickBot="1">
      <c r="A117" s="21"/>
      <c r="B117" s="28"/>
      <c r="C117" s="28"/>
      <c r="D117" s="55" t="s">
        <v>64</v>
      </c>
      <c r="E117" s="56">
        <v>12</v>
      </c>
      <c r="F117" s="57">
        <v>1</v>
      </c>
      <c r="G117" s="57">
        <v>2014</v>
      </c>
      <c r="H117" s="114">
        <f t="shared" si="2"/>
        <v>12</v>
      </c>
      <c r="I117" s="57">
        <v>12</v>
      </c>
      <c r="J117" s="216">
        <f t="shared" si="3"/>
        <v>12</v>
      </c>
      <c r="K117" s="279"/>
    </row>
    <row r="118" spans="1:11" ht="23.25" thickBot="1">
      <c r="A118" s="21"/>
      <c r="B118" s="28"/>
      <c r="C118" s="28"/>
      <c r="D118" s="55" t="s">
        <v>618</v>
      </c>
      <c r="E118" s="56">
        <v>1</v>
      </c>
      <c r="F118" s="115">
        <v>1</v>
      </c>
      <c r="G118" s="57">
        <v>2001</v>
      </c>
      <c r="H118" s="114">
        <f t="shared" si="2"/>
        <v>0</v>
      </c>
      <c r="I118" s="57">
        <v>1</v>
      </c>
      <c r="J118" s="216">
        <f t="shared" si="3"/>
        <v>0</v>
      </c>
      <c r="K118" s="279"/>
    </row>
    <row r="119" spans="1:11" ht="11.25" customHeight="1" thickBot="1">
      <c r="A119" s="21"/>
      <c r="B119" s="28"/>
      <c r="C119" s="28"/>
      <c r="D119" s="55" t="s">
        <v>619</v>
      </c>
      <c r="E119" s="56">
        <v>4</v>
      </c>
      <c r="F119" s="115">
        <v>1</v>
      </c>
      <c r="G119" s="57">
        <v>2000</v>
      </c>
      <c r="H119" s="114">
        <f t="shared" si="2"/>
        <v>0</v>
      </c>
      <c r="I119" s="57">
        <v>4</v>
      </c>
      <c r="J119" s="216">
        <f t="shared" si="3"/>
        <v>0</v>
      </c>
      <c r="K119" s="279"/>
    </row>
    <row r="120" spans="1:11" ht="23.25" thickBot="1">
      <c r="A120" s="21"/>
      <c r="B120" s="28"/>
      <c r="C120" s="28"/>
      <c r="D120" s="55" t="s">
        <v>620</v>
      </c>
      <c r="E120" s="56">
        <v>3</v>
      </c>
      <c r="F120" s="115">
        <v>1</v>
      </c>
      <c r="G120" s="57">
        <v>2006</v>
      </c>
      <c r="H120" s="114">
        <f t="shared" si="2"/>
        <v>0</v>
      </c>
      <c r="I120" s="57">
        <v>3</v>
      </c>
      <c r="J120" s="216">
        <f t="shared" si="3"/>
        <v>0</v>
      </c>
      <c r="K120" s="279"/>
    </row>
    <row r="121" spans="1:11" ht="23.25" thickBot="1">
      <c r="A121" s="21"/>
      <c r="B121" s="28"/>
      <c r="C121" s="28"/>
      <c r="D121" s="55" t="s">
        <v>621</v>
      </c>
      <c r="E121" s="56">
        <v>1</v>
      </c>
      <c r="F121" s="115">
        <v>1</v>
      </c>
      <c r="G121" s="57">
        <v>2001</v>
      </c>
      <c r="H121" s="114">
        <f t="shared" si="2"/>
        <v>0</v>
      </c>
      <c r="I121" s="57">
        <v>1</v>
      </c>
      <c r="J121" s="216">
        <f t="shared" si="3"/>
        <v>0</v>
      </c>
      <c r="K121" s="279"/>
    </row>
    <row r="122" spans="1:11" ht="10.5" customHeight="1" thickBot="1">
      <c r="A122" s="202"/>
      <c r="B122" s="84"/>
      <c r="C122" s="84"/>
      <c r="D122" s="55" t="s">
        <v>622</v>
      </c>
      <c r="E122" s="56">
        <v>1</v>
      </c>
      <c r="F122" s="115">
        <v>1</v>
      </c>
      <c r="G122" s="57">
        <v>2005</v>
      </c>
      <c r="H122" s="114">
        <f t="shared" si="2"/>
        <v>0</v>
      </c>
      <c r="I122" s="57">
        <v>1</v>
      </c>
      <c r="J122" s="216">
        <f t="shared" si="3"/>
        <v>0</v>
      </c>
      <c r="K122" s="279"/>
    </row>
    <row r="123" spans="1:11" ht="23.25" thickBot="1">
      <c r="A123" s="203"/>
      <c r="B123" s="93"/>
      <c r="C123" s="93"/>
      <c r="D123" s="58" t="s">
        <v>623</v>
      </c>
      <c r="E123" s="59">
        <v>5</v>
      </c>
      <c r="F123" s="124">
        <v>1</v>
      </c>
      <c r="G123" s="125">
        <v>2010</v>
      </c>
      <c r="H123" s="114">
        <f t="shared" si="2"/>
        <v>0</v>
      </c>
      <c r="I123" s="125">
        <v>5</v>
      </c>
      <c r="J123" s="216">
        <f t="shared" si="3"/>
        <v>0</v>
      </c>
      <c r="K123" s="280"/>
    </row>
    <row r="124" spans="1:11" ht="11.25" customHeight="1" thickBot="1">
      <c r="A124" s="283">
        <v>10</v>
      </c>
      <c r="B124" s="299" t="s">
        <v>226</v>
      </c>
      <c r="C124" s="49">
        <f>титул!B7</f>
        <v>27</v>
      </c>
      <c r="D124" s="53" t="s">
        <v>230</v>
      </c>
      <c r="E124" s="54">
        <v>1</v>
      </c>
      <c r="F124" s="113">
        <v>1</v>
      </c>
      <c r="G124" s="114">
        <v>2005</v>
      </c>
      <c r="H124" s="114">
        <f t="shared" si="2"/>
        <v>0</v>
      </c>
      <c r="I124" s="114">
        <v>1</v>
      </c>
      <c r="J124" s="216">
        <f t="shared" si="3"/>
        <v>0</v>
      </c>
      <c r="K124" s="278">
        <f>SUM(J124:J140)/C124</f>
        <v>1.6296296296296295</v>
      </c>
    </row>
    <row r="125" spans="1:11" ht="11.25" customHeight="1" thickBot="1">
      <c r="A125" s="298"/>
      <c r="B125" s="300"/>
      <c r="C125" s="28"/>
      <c r="D125" s="55" t="s">
        <v>231</v>
      </c>
      <c r="E125" s="56">
        <v>1</v>
      </c>
      <c r="F125" s="115">
        <v>1</v>
      </c>
      <c r="G125" s="57">
        <v>2002</v>
      </c>
      <c r="H125" s="114">
        <f t="shared" si="2"/>
        <v>0</v>
      </c>
      <c r="I125" s="57">
        <v>1</v>
      </c>
      <c r="J125" s="216">
        <f t="shared" si="3"/>
        <v>0</v>
      </c>
      <c r="K125" s="279"/>
    </row>
    <row r="126" spans="1:11" ht="23.25" thickBot="1">
      <c r="A126" s="21"/>
      <c r="B126" s="28"/>
      <c r="C126" s="28"/>
      <c r="D126" s="55" t="s">
        <v>513</v>
      </c>
      <c r="E126" s="56">
        <v>1</v>
      </c>
      <c r="F126" s="115">
        <v>1</v>
      </c>
      <c r="G126" s="57">
        <v>2008</v>
      </c>
      <c r="H126" s="114">
        <f t="shared" si="2"/>
        <v>0</v>
      </c>
      <c r="I126" s="57">
        <v>1</v>
      </c>
      <c r="J126" s="216">
        <f t="shared" si="3"/>
        <v>0</v>
      </c>
      <c r="K126" s="279"/>
    </row>
    <row r="127" spans="1:11" ht="23.25" thickBot="1">
      <c r="A127" s="21"/>
      <c r="B127" s="28"/>
      <c r="C127" s="28"/>
      <c r="D127" s="55" t="s">
        <v>514</v>
      </c>
      <c r="E127" s="56">
        <v>1</v>
      </c>
      <c r="F127" s="115">
        <v>1</v>
      </c>
      <c r="G127" s="57">
        <v>2008</v>
      </c>
      <c r="H127" s="114">
        <f t="shared" si="2"/>
        <v>0</v>
      </c>
      <c r="I127" s="57">
        <v>1</v>
      </c>
      <c r="J127" s="216">
        <f t="shared" si="3"/>
        <v>0</v>
      </c>
      <c r="K127" s="279"/>
    </row>
    <row r="128" spans="1:11" ht="23.25" thickBot="1">
      <c r="A128" s="21"/>
      <c r="B128" s="28"/>
      <c r="C128" s="28"/>
      <c r="D128" s="55" t="s">
        <v>52</v>
      </c>
      <c r="E128" s="56">
        <v>12</v>
      </c>
      <c r="F128" s="115">
        <v>1</v>
      </c>
      <c r="G128" s="57">
        <v>2013</v>
      </c>
      <c r="H128" s="114">
        <f t="shared" si="2"/>
        <v>12</v>
      </c>
      <c r="I128" s="57">
        <v>12</v>
      </c>
      <c r="J128" s="216">
        <f t="shared" si="3"/>
        <v>12</v>
      </c>
      <c r="K128" s="279"/>
    </row>
    <row r="129" spans="1:11" ht="21" customHeight="1" thickBot="1">
      <c r="A129" s="21"/>
      <c r="B129" s="28"/>
      <c r="C129" s="28"/>
      <c r="D129" s="254" t="s">
        <v>364</v>
      </c>
      <c r="E129" s="255">
        <v>17</v>
      </c>
      <c r="F129" s="256">
        <v>1</v>
      </c>
      <c r="G129" s="257">
        <v>2014</v>
      </c>
      <c r="H129" s="114">
        <f t="shared" si="2"/>
        <v>17</v>
      </c>
      <c r="I129" s="257">
        <v>17</v>
      </c>
      <c r="J129" s="216">
        <f t="shared" si="3"/>
        <v>17</v>
      </c>
      <c r="K129" s="279"/>
    </row>
    <row r="130" spans="1:11" ht="21" customHeight="1" thickBot="1">
      <c r="A130" s="21"/>
      <c r="B130" s="28"/>
      <c r="C130" s="28"/>
      <c r="D130" s="254" t="s">
        <v>664</v>
      </c>
      <c r="E130" s="255">
        <v>15</v>
      </c>
      <c r="F130" s="256">
        <v>1</v>
      </c>
      <c r="G130" s="257">
        <v>2014</v>
      </c>
      <c r="H130" s="114">
        <f t="shared" si="2"/>
        <v>15</v>
      </c>
      <c r="I130" s="257">
        <v>15</v>
      </c>
      <c r="J130" s="216">
        <f t="shared" si="3"/>
        <v>15</v>
      </c>
      <c r="K130" s="279"/>
    </row>
    <row r="131" spans="1:11" ht="21" customHeight="1" thickBot="1">
      <c r="A131" s="21"/>
      <c r="B131" s="28"/>
      <c r="C131" s="28"/>
      <c r="D131" s="116" t="s">
        <v>495</v>
      </c>
      <c r="E131" s="56">
        <v>15</v>
      </c>
      <c r="F131" s="115">
        <v>0</v>
      </c>
      <c r="G131" s="57">
        <v>2009</v>
      </c>
      <c r="H131" s="114">
        <f t="shared" si="2"/>
        <v>0</v>
      </c>
      <c r="I131" s="57">
        <v>15</v>
      </c>
      <c r="J131" s="216">
        <f t="shared" si="3"/>
        <v>0</v>
      </c>
      <c r="K131" s="279"/>
    </row>
    <row r="132" spans="1:11" ht="23.25" thickBot="1">
      <c r="A132" s="21"/>
      <c r="B132" s="28"/>
      <c r="C132" s="28"/>
      <c r="D132" s="55" t="s">
        <v>515</v>
      </c>
      <c r="E132" s="56">
        <v>10</v>
      </c>
      <c r="F132" s="115">
        <v>1</v>
      </c>
      <c r="G132" s="57">
        <v>1989</v>
      </c>
      <c r="H132" s="114">
        <f t="shared" si="2"/>
        <v>0</v>
      </c>
      <c r="I132" s="57">
        <v>10</v>
      </c>
      <c r="J132" s="216">
        <f t="shared" si="3"/>
        <v>0</v>
      </c>
      <c r="K132" s="279"/>
    </row>
    <row r="133" spans="1:11" ht="11.25" customHeight="1" thickBot="1">
      <c r="A133" s="21"/>
      <c r="B133" s="28"/>
      <c r="C133" s="28"/>
      <c r="D133" s="55" t="s">
        <v>516</v>
      </c>
      <c r="E133" s="56">
        <v>10</v>
      </c>
      <c r="F133" s="115">
        <v>1</v>
      </c>
      <c r="G133" s="57">
        <v>1980</v>
      </c>
      <c r="H133" s="114">
        <f t="shared" si="2"/>
        <v>0</v>
      </c>
      <c r="I133" s="57">
        <v>10</v>
      </c>
      <c r="J133" s="216">
        <f t="shared" si="3"/>
        <v>0</v>
      </c>
      <c r="K133" s="279"/>
    </row>
    <row r="134" spans="1:11" ht="11.25" customHeight="1" thickBot="1">
      <c r="A134" s="21"/>
      <c r="B134" s="28"/>
      <c r="C134" s="28"/>
      <c r="D134" s="55" t="s">
        <v>311</v>
      </c>
      <c r="E134" s="56">
        <v>9</v>
      </c>
      <c r="F134" s="115">
        <v>1</v>
      </c>
      <c r="G134" s="57">
        <v>2004</v>
      </c>
      <c r="H134" s="114">
        <f aca="true" t="shared" si="4" ref="H134:H162">IF(G134&gt;2010,E134,0)</f>
        <v>0</v>
      </c>
      <c r="I134" s="57">
        <v>9</v>
      </c>
      <c r="J134" s="216">
        <f aca="true" t="shared" si="5" ref="J134:J162">IF(G134&gt;2010,I134,0)</f>
        <v>0</v>
      </c>
      <c r="K134" s="279"/>
    </row>
    <row r="135" spans="1:11" ht="11.25" customHeight="1" thickBot="1">
      <c r="A135" s="21"/>
      <c r="B135" s="28"/>
      <c r="C135" s="28"/>
      <c r="D135" s="55" t="s">
        <v>310</v>
      </c>
      <c r="E135" s="56">
        <v>1</v>
      </c>
      <c r="F135" s="115">
        <v>1</v>
      </c>
      <c r="G135" s="57">
        <v>2007</v>
      </c>
      <c r="H135" s="114">
        <f t="shared" si="4"/>
        <v>0</v>
      </c>
      <c r="I135" s="57">
        <v>1</v>
      </c>
      <c r="J135" s="216">
        <f t="shared" si="5"/>
        <v>0</v>
      </c>
      <c r="K135" s="279"/>
    </row>
    <row r="136" spans="1:11" ht="11.25" customHeight="1" thickBot="1">
      <c r="A136" s="21"/>
      <c r="B136" s="28"/>
      <c r="C136" s="28"/>
      <c r="D136" s="55" t="s">
        <v>519</v>
      </c>
      <c r="E136" s="56">
        <v>10</v>
      </c>
      <c r="F136" s="115">
        <v>1</v>
      </c>
      <c r="G136" s="57">
        <v>1987</v>
      </c>
      <c r="H136" s="114">
        <f t="shared" si="4"/>
        <v>0</v>
      </c>
      <c r="I136" s="57">
        <v>20</v>
      </c>
      <c r="J136" s="216">
        <f t="shared" si="5"/>
        <v>0</v>
      </c>
      <c r="K136" s="279"/>
    </row>
    <row r="137" spans="1:11" ht="11.25" customHeight="1" thickBot="1">
      <c r="A137" s="21"/>
      <c r="B137" s="28"/>
      <c r="C137" s="28"/>
      <c r="D137" s="55" t="s">
        <v>520</v>
      </c>
      <c r="E137" s="56">
        <v>10</v>
      </c>
      <c r="F137" s="115">
        <v>1</v>
      </c>
      <c r="G137" s="57">
        <v>1988</v>
      </c>
      <c r="H137" s="114">
        <f t="shared" si="4"/>
        <v>0</v>
      </c>
      <c r="I137" s="57">
        <v>20</v>
      </c>
      <c r="J137" s="216">
        <f t="shared" si="5"/>
        <v>0</v>
      </c>
      <c r="K137" s="279"/>
    </row>
    <row r="138" spans="1:11" ht="11.25" customHeight="1" thickBot="1">
      <c r="A138" s="21"/>
      <c r="B138" s="28"/>
      <c r="C138" s="28"/>
      <c r="D138" s="55" t="s">
        <v>521</v>
      </c>
      <c r="E138" s="56">
        <v>9</v>
      </c>
      <c r="F138" s="115">
        <v>1</v>
      </c>
      <c r="G138" s="57">
        <v>2006</v>
      </c>
      <c r="H138" s="114">
        <f t="shared" si="4"/>
        <v>0</v>
      </c>
      <c r="I138" s="57">
        <v>9</v>
      </c>
      <c r="J138" s="216">
        <f t="shared" si="5"/>
        <v>0</v>
      </c>
      <c r="K138" s="279"/>
    </row>
    <row r="139" spans="1:11" ht="11.25" customHeight="1" thickBot="1">
      <c r="A139" s="21"/>
      <c r="B139" s="28"/>
      <c r="C139" s="28"/>
      <c r="D139" s="55" t="s">
        <v>522</v>
      </c>
      <c r="E139" s="56">
        <v>10</v>
      </c>
      <c r="F139" s="115">
        <v>1</v>
      </c>
      <c r="G139" s="57">
        <v>1982</v>
      </c>
      <c r="H139" s="114">
        <f t="shared" si="4"/>
        <v>0</v>
      </c>
      <c r="I139" s="57">
        <v>10</v>
      </c>
      <c r="J139" s="216">
        <f t="shared" si="5"/>
        <v>0</v>
      </c>
      <c r="K139" s="279"/>
    </row>
    <row r="140" spans="1:11" ht="11.25" customHeight="1" thickBot="1">
      <c r="A140" s="26"/>
      <c r="B140" s="31"/>
      <c r="C140" s="31"/>
      <c r="D140" s="58" t="s">
        <v>523</v>
      </c>
      <c r="E140" s="59">
        <v>9</v>
      </c>
      <c r="F140" s="124">
        <v>1</v>
      </c>
      <c r="G140" s="125">
        <v>1978</v>
      </c>
      <c r="H140" s="114">
        <f t="shared" si="4"/>
        <v>0</v>
      </c>
      <c r="I140" s="125">
        <v>9</v>
      </c>
      <c r="J140" s="216">
        <f t="shared" si="5"/>
        <v>0</v>
      </c>
      <c r="K140" s="280"/>
    </row>
    <row r="141" spans="1:11" ht="11.25" customHeight="1" thickBot="1">
      <c r="A141" s="283">
        <v>11</v>
      </c>
      <c r="B141" s="299" t="s">
        <v>80</v>
      </c>
      <c r="C141" s="49">
        <f>титул!B7</f>
        <v>27</v>
      </c>
      <c r="D141" s="53" t="s">
        <v>81</v>
      </c>
      <c r="E141" s="54">
        <v>13</v>
      </c>
      <c r="F141" s="113">
        <v>1</v>
      </c>
      <c r="G141" s="114">
        <v>2003</v>
      </c>
      <c r="H141" s="114">
        <f t="shared" si="4"/>
        <v>0</v>
      </c>
      <c r="I141" s="114">
        <v>13</v>
      </c>
      <c r="J141" s="216">
        <f t="shared" si="5"/>
        <v>0</v>
      </c>
      <c r="K141" s="278">
        <f>SUM(J141:J149)/C141</f>
        <v>0.18518518518518517</v>
      </c>
    </row>
    <row r="142" spans="1:11" ht="11.25" customHeight="1" thickBot="1">
      <c r="A142" s="298"/>
      <c r="B142" s="300"/>
      <c r="C142" s="28"/>
      <c r="D142" s="108" t="s">
        <v>31</v>
      </c>
      <c r="E142" s="123">
        <v>5</v>
      </c>
      <c r="F142" s="253">
        <v>1</v>
      </c>
      <c r="G142" s="127">
        <v>2011</v>
      </c>
      <c r="H142" s="114">
        <f t="shared" si="4"/>
        <v>5</v>
      </c>
      <c r="I142" s="127">
        <v>5</v>
      </c>
      <c r="J142" s="216">
        <f t="shared" si="5"/>
        <v>5</v>
      </c>
      <c r="K142" s="279"/>
    </row>
    <row r="143" spans="1:11" ht="11.25" customHeight="1" thickBot="1">
      <c r="A143" s="298"/>
      <c r="B143" s="300"/>
      <c r="C143" s="28"/>
      <c r="D143" s="55" t="s">
        <v>82</v>
      </c>
      <c r="E143" s="56">
        <v>10</v>
      </c>
      <c r="F143" s="115">
        <v>1</v>
      </c>
      <c r="G143" s="57">
        <v>1978</v>
      </c>
      <c r="H143" s="114">
        <f t="shared" si="4"/>
        <v>0</v>
      </c>
      <c r="I143" s="57">
        <v>20</v>
      </c>
      <c r="J143" s="216">
        <f t="shared" si="5"/>
        <v>0</v>
      </c>
      <c r="K143" s="279"/>
    </row>
    <row r="144" spans="1:11" ht="11.25" customHeight="1" thickBot="1">
      <c r="A144" s="21"/>
      <c r="B144" s="28"/>
      <c r="C144" s="28"/>
      <c r="D144" s="55" t="s">
        <v>83</v>
      </c>
      <c r="E144" s="56">
        <v>4</v>
      </c>
      <c r="F144" s="115">
        <v>1</v>
      </c>
      <c r="G144" s="57">
        <v>1984</v>
      </c>
      <c r="H144" s="114">
        <f t="shared" si="4"/>
        <v>0</v>
      </c>
      <c r="I144" s="57">
        <v>4</v>
      </c>
      <c r="J144" s="216">
        <f t="shared" si="5"/>
        <v>0</v>
      </c>
      <c r="K144" s="279"/>
    </row>
    <row r="145" spans="1:11" ht="11.25" customHeight="1" thickBot="1">
      <c r="A145" s="21"/>
      <c r="B145" s="28"/>
      <c r="C145" s="28"/>
      <c r="D145" s="55" t="s">
        <v>84</v>
      </c>
      <c r="E145" s="56">
        <v>3</v>
      </c>
      <c r="F145" s="115">
        <v>1</v>
      </c>
      <c r="G145" s="57">
        <v>2006</v>
      </c>
      <c r="H145" s="114">
        <f t="shared" si="4"/>
        <v>0</v>
      </c>
      <c r="I145" s="57">
        <v>3</v>
      </c>
      <c r="J145" s="216">
        <f t="shared" si="5"/>
        <v>0</v>
      </c>
      <c r="K145" s="279"/>
    </row>
    <row r="146" spans="1:11" ht="23.25" thickBot="1">
      <c r="A146" s="21"/>
      <c r="B146" s="28"/>
      <c r="C146" s="28"/>
      <c r="D146" s="55" t="s">
        <v>85</v>
      </c>
      <c r="E146" s="56">
        <v>1</v>
      </c>
      <c r="F146" s="115">
        <v>1</v>
      </c>
      <c r="G146" s="57">
        <v>2002</v>
      </c>
      <c r="H146" s="114">
        <f t="shared" si="4"/>
        <v>0</v>
      </c>
      <c r="I146" s="57">
        <v>1</v>
      </c>
      <c r="J146" s="216">
        <f t="shared" si="5"/>
        <v>0</v>
      </c>
      <c r="K146" s="279"/>
    </row>
    <row r="147" spans="1:11" ht="11.25" customHeight="1" thickBot="1">
      <c r="A147" s="202"/>
      <c r="B147" s="84"/>
      <c r="C147" s="84"/>
      <c r="D147" s="55" t="s">
        <v>694</v>
      </c>
      <c r="E147" s="56">
        <v>4</v>
      </c>
      <c r="F147" s="115">
        <v>1</v>
      </c>
      <c r="G147" s="57">
        <v>1999</v>
      </c>
      <c r="H147" s="114">
        <f t="shared" si="4"/>
        <v>0</v>
      </c>
      <c r="I147" s="57">
        <v>4</v>
      </c>
      <c r="J147" s="216">
        <f t="shared" si="5"/>
        <v>0</v>
      </c>
      <c r="K147" s="279"/>
    </row>
    <row r="148" spans="1:11" ht="11.25" customHeight="1" thickBot="1">
      <c r="A148" s="202"/>
      <c r="B148" s="84"/>
      <c r="C148" s="84"/>
      <c r="D148" s="55" t="s">
        <v>86</v>
      </c>
      <c r="E148" s="56">
        <v>3</v>
      </c>
      <c r="F148" s="115">
        <v>1</v>
      </c>
      <c r="G148" s="57">
        <v>2004</v>
      </c>
      <c r="H148" s="114">
        <f t="shared" si="4"/>
        <v>0</v>
      </c>
      <c r="I148" s="57">
        <v>3</v>
      </c>
      <c r="J148" s="216">
        <f t="shared" si="5"/>
        <v>0</v>
      </c>
      <c r="K148" s="279"/>
    </row>
    <row r="149" spans="1:11" ht="23.25" thickBot="1">
      <c r="A149" s="202"/>
      <c r="B149" s="84"/>
      <c r="C149" s="84"/>
      <c r="D149" s="55" t="s">
        <v>17</v>
      </c>
      <c r="E149" s="56">
        <v>20</v>
      </c>
      <c r="F149" s="115">
        <v>1</v>
      </c>
      <c r="G149" s="57">
        <v>1988</v>
      </c>
      <c r="H149" s="114">
        <f t="shared" si="4"/>
        <v>0</v>
      </c>
      <c r="I149" s="57">
        <v>20</v>
      </c>
      <c r="J149" s="216">
        <f t="shared" si="5"/>
        <v>0</v>
      </c>
      <c r="K149" s="279"/>
    </row>
    <row r="150" spans="1:11" ht="25.5" customHeight="1" thickBot="1">
      <c r="A150" s="283">
        <v>12</v>
      </c>
      <c r="B150" s="299" t="s">
        <v>227</v>
      </c>
      <c r="C150" s="49">
        <f>титул!B7</f>
        <v>27</v>
      </c>
      <c r="D150" s="53" t="s">
        <v>695</v>
      </c>
      <c r="E150" s="54">
        <v>4</v>
      </c>
      <c r="F150" s="113">
        <v>1</v>
      </c>
      <c r="G150" s="114">
        <v>2006</v>
      </c>
      <c r="H150" s="114">
        <f t="shared" si="4"/>
        <v>0</v>
      </c>
      <c r="I150" s="114">
        <v>4</v>
      </c>
      <c r="J150" s="216">
        <f t="shared" si="5"/>
        <v>0</v>
      </c>
      <c r="K150" s="278">
        <f>SUM(J150:J162)/C150</f>
        <v>0.6666666666666666</v>
      </c>
    </row>
    <row r="151" spans="1:11" ht="23.25" thickBot="1">
      <c r="A151" s="298"/>
      <c r="B151" s="300"/>
      <c r="C151" s="84"/>
      <c r="D151" s="55" t="s">
        <v>660</v>
      </c>
      <c r="E151" s="56">
        <v>3</v>
      </c>
      <c r="F151" s="115">
        <v>1</v>
      </c>
      <c r="G151" s="57">
        <v>2003</v>
      </c>
      <c r="H151" s="114">
        <f t="shared" si="4"/>
        <v>0</v>
      </c>
      <c r="I151" s="57">
        <v>3</v>
      </c>
      <c r="J151" s="216">
        <f t="shared" si="5"/>
        <v>0</v>
      </c>
      <c r="K151" s="279"/>
    </row>
    <row r="152" spans="1:11" ht="23.25" thickBot="1">
      <c r="A152" s="21"/>
      <c r="B152" s="28"/>
      <c r="C152" s="84"/>
      <c r="D152" s="260" t="s">
        <v>268</v>
      </c>
      <c r="E152" s="255">
        <v>1</v>
      </c>
      <c r="F152" s="256">
        <v>1</v>
      </c>
      <c r="G152" s="257">
        <v>2012</v>
      </c>
      <c r="H152" s="114">
        <f t="shared" si="4"/>
        <v>1</v>
      </c>
      <c r="I152" s="257">
        <v>1</v>
      </c>
      <c r="J152" s="216">
        <f t="shared" si="5"/>
        <v>1</v>
      </c>
      <c r="K152" s="279"/>
    </row>
    <row r="153" spans="1:11" ht="34.5" thickBot="1">
      <c r="A153" s="21"/>
      <c r="B153" s="28"/>
      <c r="C153" s="84"/>
      <c r="D153" s="260" t="s">
        <v>269</v>
      </c>
      <c r="E153" s="255">
        <v>5</v>
      </c>
      <c r="F153" s="256">
        <v>1</v>
      </c>
      <c r="G153" s="257">
        <v>2014</v>
      </c>
      <c r="H153" s="114">
        <f t="shared" si="4"/>
        <v>5</v>
      </c>
      <c r="I153" s="257">
        <v>5</v>
      </c>
      <c r="J153" s="216">
        <f t="shared" si="5"/>
        <v>5</v>
      </c>
      <c r="K153" s="279"/>
    </row>
    <row r="154" spans="1:11" ht="23.25" thickBot="1">
      <c r="A154" s="202"/>
      <c r="B154" s="84"/>
      <c r="C154" s="84"/>
      <c r="D154" s="55" t="s">
        <v>232</v>
      </c>
      <c r="E154" s="56">
        <v>4</v>
      </c>
      <c r="F154" s="115">
        <v>1</v>
      </c>
      <c r="G154" s="57">
        <v>2004</v>
      </c>
      <c r="H154" s="114">
        <f t="shared" si="4"/>
        <v>0</v>
      </c>
      <c r="I154" s="57">
        <v>4</v>
      </c>
      <c r="J154" s="216">
        <f t="shared" si="5"/>
        <v>0</v>
      </c>
      <c r="K154" s="279"/>
    </row>
    <row r="155" spans="1:11" ht="23.25" thickBot="1">
      <c r="A155" s="202"/>
      <c r="B155" s="84"/>
      <c r="C155" s="84"/>
      <c r="D155" s="55" t="s">
        <v>233</v>
      </c>
      <c r="E155" s="56">
        <v>2</v>
      </c>
      <c r="F155" s="115">
        <v>1</v>
      </c>
      <c r="G155" s="57">
        <v>2002</v>
      </c>
      <c r="H155" s="114">
        <f t="shared" si="4"/>
        <v>0</v>
      </c>
      <c r="I155" s="57">
        <v>2</v>
      </c>
      <c r="J155" s="216">
        <f t="shared" si="5"/>
        <v>0</v>
      </c>
      <c r="K155" s="279"/>
    </row>
    <row r="156" spans="1:11" ht="12" customHeight="1" thickBot="1">
      <c r="A156" s="202"/>
      <c r="B156" s="84"/>
      <c r="C156" s="84"/>
      <c r="D156" s="55" t="s">
        <v>234</v>
      </c>
      <c r="E156" s="56">
        <v>1</v>
      </c>
      <c r="F156" s="115">
        <v>1</v>
      </c>
      <c r="G156" s="57">
        <v>2007</v>
      </c>
      <c r="H156" s="114">
        <f t="shared" si="4"/>
        <v>0</v>
      </c>
      <c r="I156" s="57">
        <v>1</v>
      </c>
      <c r="J156" s="216">
        <f t="shared" si="5"/>
        <v>0</v>
      </c>
      <c r="K156" s="279"/>
    </row>
    <row r="157" spans="1:11" ht="23.25" thickBot="1">
      <c r="A157" s="202"/>
      <c r="B157" s="84"/>
      <c r="C157" s="84"/>
      <c r="D157" s="55" t="s">
        <v>91</v>
      </c>
      <c r="E157" s="56">
        <v>1</v>
      </c>
      <c r="F157" s="115">
        <v>1</v>
      </c>
      <c r="G157" s="57">
        <v>2007</v>
      </c>
      <c r="H157" s="114">
        <f t="shared" si="4"/>
        <v>0</v>
      </c>
      <c r="I157" s="57">
        <v>1</v>
      </c>
      <c r="J157" s="216">
        <f t="shared" si="5"/>
        <v>0</v>
      </c>
      <c r="K157" s="279"/>
    </row>
    <row r="158" spans="1:11" ht="11.25" customHeight="1" thickBot="1">
      <c r="A158" s="202"/>
      <c r="B158" s="84"/>
      <c r="C158" s="84"/>
      <c r="D158" s="55" t="s">
        <v>235</v>
      </c>
      <c r="E158" s="56">
        <v>1</v>
      </c>
      <c r="F158" s="115">
        <v>1</v>
      </c>
      <c r="G158" s="57">
        <v>2000</v>
      </c>
      <c r="H158" s="114">
        <f t="shared" si="4"/>
        <v>0</v>
      </c>
      <c r="I158" s="57">
        <v>0</v>
      </c>
      <c r="J158" s="216">
        <f t="shared" si="5"/>
        <v>0</v>
      </c>
      <c r="K158" s="279"/>
    </row>
    <row r="159" spans="1:11" ht="23.25" thickBot="1">
      <c r="A159" s="202"/>
      <c r="B159" s="84"/>
      <c r="C159" s="84"/>
      <c r="D159" s="55" t="s">
        <v>524</v>
      </c>
      <c r="E159" s="56">
        <v>1</v>
      </c>
      <c r="F159" s="115">
        <v>1</v>
      </c>
      <c r="G159" s="57">
        <v>2008</v>
      </c>
      <c r="H159" s="114">
        <f t="shared" si="4"/>
        <v>0</v>
      </c>
      <c r="I159" s="57">
        <v>1</v>
      </c>
      <c r="J159" s="216">
        <f t="shared" si="5"/>
        <v>0</v>
      </c>
      <c r="K159" s="279"/>
    </row>
    <row r="160" spans="1:11" ht="23.25" thickBot="1">
      <c r="A160" s="202"/>
      <c r="B160" s="84"/>
      <c r="C160" s="84"/>
      <c r="D160" s="55" t="s">
        <v>525</v>
      </c>
      <c r="E160" s="56">
        <v>1</v>
      </c>
      <c r="F160" s="115">
        <v>1</v>
      </c>
      <c r="G160" s="57">
        <v>2004</v>
      </c>
      <c r="H160" s="114">
        <f t="shared" si="4"/>
        <v>0</v>
      </c>
      <c r="I160" s="57">
        <v>1</v>
      </c>
      <c r="J160" s="216">
        <f t="shared" si="5"/>
        <v>0</v>
      </c>
      <c r="K160" s="279"/>
    </row>
    <row r="161" spans="1:11" ht="23.25" thickBot="1">
      <c r="A161" s="202"/>
      <c r="B161" s="84"/>
      <c r="C161" s="84"/>
      <c r="D161" s="55" t="s">
        <v>135</v>
      </c>
      <c r="E161" s="56">
        <v>12</v>
      </c>
      <c r="F161" s="138">
        <v>1</v>
      </c>
      <c r="G161" s="57">
        <v>2014</v>
      </c>
      <c r="H161" s="114">
        <f t="shared" si="4"/>
        <v>12</v>
      </c>
      <c r="I161" s="57">
        <v>12</v>
      </c>
      <c r="J161" s="216">
        <f t="shared" si="5"/>
        <v>12</v>
      </c>
      <c r="K161" s="279"/>
    </row>
    <row r="162" spans="1:11" ht="23.25" thickBot="1">
      <c r="A162" s="203"/>
      <c r="B162" s="93"/>
      <c r="C162" s="93"/>
      <c r="D162" s="58" t="s">
        <v>526</v>
      </c>
      <c r="E162" s="59">
        <v>2</v>
      </c>
      <c r="F162" s="124">
        <v>1</v>
      </c>
      <c r="G162" s="125">
        <v>2009</v>
      </c>
      <c r="H162" s="114">
        <f t="shared" si="4"/>
        <v>0</v>
      </c>
      <c r="I162" s="125">
        <v>2</v>
      </c>
      <c r="J162" s="216">
        <f t="shared" si="5"/>
        <v>0</v>
      </c>
      <c r="K162" s="280"/>
    </row>
    <row r="163" spans="1:11" ht="15" customHeight="1" thickBot="1">
      <c r="A163" s="204"/>
      <c r="B163" s="205" t="s">
        <v>658</v>
      </c>
      <c r="C163" s="32">
        <f>SUM(C5:C162)</f>
        <v>324</v>
      </c>
      <c r="D163" s="206"/>
      <c r="E163" s="215">
        <f>SUM(E5:E162)</f>
        <v>1289</v>
      </c>
      <c r="F163" s="215">
        <f>SUM(F5:F162)</f>
        <v>150</v>
      </c>
      <c r="G163" s="215"/>
      <c r="H163" s="215">
        <f>SUM(H5:H162)</f>
        <v>488</v>
      </c>
      <c r="I163" s="215">
        <f>SUM(I5:I162)</f>
        <v>1071</v>
      </c>
      <c r="J163" s="215">
        <f>SUM(J5:J162)</f>
        <v>438</v>
      </c>
      <c r="K163" s="213">
        <f>J163/C163</f>
        <v>1.3518518518518519</v>
      </c>
    </row>
    <row r="164" spans="1:3" ht="11.25">
      <c r="A164" s="129"/>
      <c r="B164" s="129"/>
      <c r="C164" s="129"/>
    </row>
  </sheetData>
  <sheetProtection/>
  <mergeCells count="31">
    <mergeCell ref="K141:K149"/>
    <mergeCell ref="K150:K162"/>
    <mergeCell ref="K67:K83"/>
    <mergeCell ref="K124:K140"/>
    <mergeCell ref="K84:K92"/>
    <mergeCell ref="K93:K101"/>
    <mergeCell ref="K102:K111"/>
    <mergeCell ref="K112:K123"/>
    <mergeCell ref="B124:B125"/>
    <mergeCell ref="A124:A125"/>
    <mergeCell ref="K5:K10"/>
    <mergeCell ref="K11:K30"/>
    <mergeCell ref="K31:K42"/>
    <mergeCell ref="K43:K66"/>
    <mergeCell ref="B102:B103"/>
    <mergeCell ref="A102:A103"/>
    <mergeCell ref="B67:B69"/>
    <mergeCell ref="A67:A69"/>
    <mergeCell ref="B150:B151"/>
    <mergeCell ref="A150:A151"/>
    <mergeCell ref="B141:B143"/>
    <mergeCell ref="A141:A143"/>
    <mergeCell ref="B84:B85"/>
    <mergeCell ref="A84:A85"/>
    <mergeCell ref="B93:B94"/>
    <mergeCell ref="A93:A94"/>
    <mergeCell ref="A2:E2"/>
    <mergeCell ref="B11:B14"/>
    <mergeCell ref="A11:A14"/>
    <mergeCell ref="B43:B44"/>
    <mergeCell ref="A43:A44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2" manualBreakCount="2">
    <brk id="30" max="11" man="1"/>
    <brk id="8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view="pageBreakPreview" zoomScaleSheetLayoutView="100" zoomScalePageLayoutView="0" workbookViewId="0" topLeftCell="B14">
      <selection activeCell="D30" sqref="D30"/>
    </sheetView>
  </sheetViews>
  <sheetFormatPr defaultColWidth="9.00390625" defaultRowHeight="12.75"/>
  <cols>
    <col min="1" max="1" width="5.75390625" style="0" customWidth="1"/>
    <col min="2" max="2" width="90.75390625" style="0" customWidth="1"/>
    <col min="3" max="4" width="12.75390625" style="0" customWidth="1"/>
    <col min="5" max="5" width="85.00390625" style="37" customWidth="1"/>
    <col min="6" max="6" width="13.75390625" style="0" customWidth="1"/>
    <col min="7" max="7" width="14.75390625" style="0" customWidth="1"/>
  </cols>
  <sheetData>
    <row r="2" spans="1:4" ht="18.75">
      <c r="A2" s="297" t="s">
        <v>236</v>
      </c>
      <c r="B2" s="297"/>
      <c r="C2" s="297"/>
      <c r="D2" s="297"/>
    </row>
    <row r="3" spans="1:5" ht="19.5" thickBot="1">
      <c r="A3" s="20"/>
      <c r="B3" s="20"/>
      <c r="C3" s="20"/>
      <c r="E3" s="38"/>
    </row>
    <row r="4" spans="1:7" ht="30.75" thickBot="1">
      <c r="A4" s="66" t="s">
        <v>378</v>
      </c>
      <c r="B4" s="27" t="s">
        <v>237</v>
      </c>
      <c r="C4" s="27" t="s">
        <v>238</v>
      </c>
      <c r="D4" s="50" t="s">
        <v>239</v>
      </c>
      <c r="E4" s="77" t="s">
        <v>240</v>
      </c>
      <c r="F4" s="27" t="s">
        <v>241</v>
      </c>
      <c r="G4" s="78" t="s">
        <v>242</v>
      </c>
    </row>
    <row r="5" spans="1:7" ht="30">
      <c r="A5" s="25">
        <v>1</v>
      </c>
      <c r="B5" s="47" t="s">
        <v>243</v>
      </c>
      <c r="C5" s="49">
        <f>SUM(C6:C16)</f>
        <v>11</v>
      </c>
      <c r="D5" s="49">
        <f>SUM(D6:D16)</f>
        <v>21</v>
      </c>
      <c r="E5" s="75"/>
      <c r="F5" s="81"/>
      <c r="G5" s="82"/>
    </row>
    <row r="6" spans="1:7" ht="10.5" customHeight="1">
      <c r="A6" s="21"/>
      <c r="B6" s="39"/>
      <c r="C6" s="118">
        <v>1</v>
      </c>
      <c r="D6" s="109">
        <v>5</v>
      </c>
      <c r="E6" s="75" t="s">
        <v>641</v>
      </c>
      <c r="F6" s="71"/>
      <c r="G6" s="72"/>
    </row>
    <row r="7" spans="1:7" ht="15">
      <c r="A7" s="21"/>
      <c r="B7" s="39"/>
      <c r="C7" s="118">
        <v>1</v>
      </c>
      <c r="D7" s="1">
        <v>1</v>
      </c>
      <c r="E7" s="75" t="s">
        <v>457</v>
      </c>
      <c r="F7" s="71"/>
      <c r="G7" s="72"/>
    </row>
    <row r="8" spans="1:7" ht="15">
      <c r="A8" s="21"/>
      <c r="B8" s="39"/>
      <c r="C8" s="118">
        <v>1</v>
      </c>
      <c r="D8" s="1">
        <v>1</v>
      </c>
      <c r="E8" s="75" t="s">
        <v>458</v>
      </c>
      <c r="F8" s="71"/>
      <c r="G8" s="72"/>
    </row>
    <row r="9" spans="1:7" ht="15">
      <c r="A9" s="21"/>
      <c r="B9" s="39"/>
      <c r="C9" s="118">
        <v>1</v>
      </c>
      <c r="D9" s="1">
        <v>2</v>
      </c>
      <c r="E9" s="75" t="s">
        <v>459</v>
      </c>
      <c r="F9" s="71"/>
      <c r="G9" s="72"/>
    </row>
    <row r="10" spans="1:7" ht="12" customHeight="1">
      <c r="A10" s="21"/>
      <c r="B10" s="39"/>
      <c r="C10" s="118">
        <v>1</v>
      </c>
      <c r="D10" s="1">
        <v>2</v>
      </c>
      <c r="E10" s="75" t="s">
        <v>460</v>
      </c>
      <c r="F10" s="71"/>
      <c r="G10" s="72"/>
    </row>
    <row r="11" spans="1:7" ht="15">
      <c r="A11" s="21"/>
      <c r="B11" s="39"/>
      <c r="C11" s="118">
        <v>1</v>
      </c>
      <c r="D11" s="109">
        <v>2</v>
      </c>
      <c r="E11" s="75" t="s">
        <v>471</v>
      </c>
      <c r="F11" s="71"/>
      <c r="G11" s="72"/>
    </row>
    <row r="12" spans="1:7" ht="15">
      <c r="A12" s="21"/>
      <c r="B12" s="39"/>
      <c r="C12" s="118">
        <v>1</v>
      </c>
      <c r="D12" s="109">
        <v>2</v>
      </c>
      <c r="E12" s="75" t="s">
        <v>461</v>
      </c>
      <c r="F12" s="71"/>
      <c r="G12" s="72"/>
    </row>
    <row r="13" spans="1:7" ht="12" customHeight="1">
      <c r="A13" s="21"/>
      <c r="B13" s="39"/>
      <c r="C13" s="118">
        <v>1</v>
      </c>
      <c r="D13" s="109">
        <v>1</v>
      </c>
      <c r="E13" s="75" t="s">
        <v>153</v>
      </c>
      <c r="F13" s="71"/>
      <c r="G13" s="72"/>
    </row>
    <row r="14" spans="1:7" ht="11.25" customHeight="1">
      <c r="A14" s="21"/>
      <c r="B14" s="39"/>
      <c r="C14" s="118">
        <v>1</v>
      </c>
      <c r="D14" s="109">
        <v>2</v>
      </c>
      <c r="E14" s="75" t="s">
        <v>472</v>
      </c>
      <c r="F14" s="71"/>
      <c r="G14" s="72"/>
    </row>
    <row r="15" spans="1:7" ht="11.25" customHeight="1">
      <c r="A15" s="21"/>
      <c r="B15" s="39"/>
      <c r="C15" s="118">
        <v>1</v>
      </c>
      <c r="D15" s="109">
        <v>1</v>
      </c>
      <c r="E15" s="75" t="s">
        <v>154</v>
      </c>
      <c r="F15" s="71"/>
      <c r="G15" s="72"/>
    </row>
    <row r="16" spans="1:7" ht="12.75" customHeight="1" thickBot="1">
      <c r="A16" s="21"/>
      <c r="B16" s="39"/>
      <c r="C16" s="118">
        <v>1</v>
      </c>
      <c r="D16" s="109">
        <v>2</v>
      </c>
      <c r="E16" s="75" t="s">
        <v>155</v>
      </c>
      <c r="F16" s="71"/>
      <c r="G16" s="72"/>
    </row>
    <row r="17" spans="1:7" ht="15">
      <c r="A17" s="25">
        <v>2</v>
      </c>
      <c r="B17" s="47" t="s">
        <v>244</v>
      </c>
      <c r="C17" s="49">
        <f>C18+C25</f>
        <v>10</v>
      </c>
      <c r="D17" s="48">
        <f>D18+D25</f>
        <v>116</v>
      </c>
      <c r="E17" s="85"/>
      <c r="F17" s="81"/>
      <c r="G17" s="82"/>
    </row>
    <row r="18" spans="1:7" ht="15">
      <c r="A18" s="21"/>
      <c r="B18" s="39" t="s">
        <v>245</v>
      </c>
      <c r="C18" s="28">
        <f>SUM(C19:C24)</f>
        <v>6</v>
      </c>
      <c r="D18" s="40">
        <f>SUM(D19:D24)</f>
        <v>23</v>
      </c>
      <c r="E18" s="76"/>
      <c r="F18" s="71"/>
      <c r="G18" s="72"/>
    </row>
    <row r="19" spans="1:7" ht="11.25" customHeight="1">
      <c r="A19" s="21"/>
      <c r="B19" s="39"/>
      <c r="C19" s="57">
        <v>1</v>
      </c>
      <c r="D19" s="56">
        <v>2</v>
      </c>
      <c r="E19" s="75" t="s">
        <v>397</v>
      </c>
      <c r="F19" s="71"/>
      <c r="G19" s="72"/>
    </row>
    <row r="20" spans="1:7" ht="12" customHeight="1">
      <c r="A20" s="21"/>
      <c r="B20" s="39"/>
      <c r="C20" s="57">
        <v>1</v>
      </c>
      <c r="D20" s="56">
        <v>3</v>
      </c>
      <c r="E20" s="75" t="s">
        <v>398</v>
      </c>
      <c r="F20" s="71"/>
      <c r="G20" s="72"/>
    </row>
    <row r="21" spans="1:7" ht="12" customHeight="1">
      <c r="A21" s="21"/>
      <c r="B21" s="39"/>
      <c r="C21" s="57">
        <v>1</v>
      </c>
      <c r="D21" s="56">
        <v>3</v>
      </c>
      <c r="E21" s="75" t="s">
        <v>399</v>
      </c>
      <c r="F21" s="71"/>
      <c r="G21" s="72"/>
    </row>
    <row r="22" spans="1:7" ht="11.25" customHeight="1">
      <c r="A22" s="21"/>
      <c r="B22" s="39"/>
      <c r="C22" s="57">
        <v>1</v>
      </c>
      <c r="D22" s="56">
        <v>6</v>
      </c>
      <c r="E22" s="75" t="s">
        <v>400</v>
      </c>
      <c r="F22" s="71"/>
      <c r="G22" s="72"/>
    </row>
    <row r="23" spans="1:7" ht="10.5" customHeight="1">
      <c r="A23" s="21"/>
      <c r="B23" s="39"/>
      <c r="C23" s="57">
        <v>1</v>
      </c>
      <c r="D23" s="56">
        <v>6</v>
      </c>
      <c r="E23" s="75" t="s">
        <v>401</v>
      </c>
      <c r="F23" s="71"/>
      <c r="G23" s="72"/>
    </row>
    <row r="24" spans="1:7" ht="9.75" customHeight="1">
      <c r="A24" s="21"/>
      <c r="B24" s="39"/>
      <c r="C24" s="57">
        <v>1</v>
      </c>
      <c r="D24" s="56">
        <v>3</v>
      </c>
      <c r="E24" s="75" t="s">
        <v>402</v>
      </c>
      <c r="F24" s="71"/>
      <c r="G24" s="72"/>
    </row>
    <row r="25" spans="1:7" ht="15">
      <c r="A25" s="21"/>
      <c r="B25" s="39" t="s">
        <v>246</v>
      </c>
      <c r="C25" s="28">
        <f>SUM(C26:C29)</f>
        <v>4</v>
      </c>
      <c r="D25" s="40">
        <f>SUM(D26:D29)</f>
        <v>93</v>
      </c>
      <c r="E25" s="76"/>
      <c r="F25" s="71"/>
      <c r="G25" s="72"/>
    </row>
    <row r="26" spans="1:7" ht="10.5" customHeight="1">
      <c r="A26" s="21"/>
      <c r="B26" s="39"/>
      <c r="C26" s="28">
        <v>1</v>
      </c>
      <c r="D26" s="40">
        <v>1</v>
      </c>
      <c r="E26" s="75" t="s">
        <v>403</v>
      </c>
      <c r="F26" s="71"/>
      <c r="G26" s="72"/>
    </row>
    <row r="27" spans="1:7" ht="10.5" customHeight="1">
      <c r="A27" s="21"/>
      <c r="B27" s="39"/>
      <c r="C27" s="28">
        <v>1</v>
      </c>
      <c r="D27" s="40">
        <v>12</v>
      </c>
      <c r="E27" s="75" t="s">
        <v>404</v>
      </c>
      <c r="F27" s="71"/>
      <c r="G27" s="72"/>
    </row>
    <row r="28" spans="1:7" ht="10.5" customHeight="1">
      <c r="A28" s="21"/>
      <c r="B28" s="39"/>
      <c r="C28" s="28">
        <v>1</v>
      </c>
      <c r="D28" s="40">
        <v>26</v>
      </c>
      <c r="E28" s="75" t="s">
        <v>405</v>
      </c>
      <c r="F28" s="71"/>
      <c r="G28" s="72"/>
    </row>
    <row r="29" spans="1:7" ht="10.5" customHeight="1" thickBot="1">
      <c r="A29" s="21"/>
      <c r="B29" s="39"/>
      <c r="C29" s="28">
        <v>1</v>
      </c>
      <c r="D29" s="40">
        <v>54</v>
      </c>
      <c r="E29" s="75" t="s">
        <v>406</v>
      </c>
      <c r="F29" s="71"/>
      <c r="G29" s="72"/>
    </row>
    <row r="30" spans="1:7" ht="15">
      <c r="A30" s="25">
        <v>3</v>
      </c>
      <c r="B30" s="47" t="s">
        <v>247</v>
      </c>
      <c r="C30" s="28">
        <f>C31+C34</f>
        <v>12</v>
      </c>
      <c r="D30" s="40">
        <f>D31+D34</f>
        <v>20</v>
      </c>
      <c r="E30" s="85"/>
      <c r="F30" s="81"/>
      <c r="G30" s="82"/>
    </row>
    <row r="31" spans="1:7" ht="15">
      <c r="A31" s="86"/>
      <c r="B31" s="39" t="s">
        <v>624</v>
      </c>
      <c r="C31" s="40">
        <f>C32+C33</f>
        <v>2</v>
      </c>
      <c r="D31" s="40">
        <f>D32+D33</f>
        <v>4</v>
      </c>
      <c r="E31" s="76"/>
      <c r="F31" s="71"/>
      <c r="G31" s="72"/>
    </row>
    <row r="32" spans="1:7" ht="22.5">
      <c r="A32" s="86"/>
      <c r="B32" s="39"/>
      <c r="C32" s="28">
        <v>1</v>
      </c>
      <c r="D32" s="40">
        <v>1</v>
      </c>
      <c r="E32" s="75" t="s">
        <v>156</v>
      </c>
      <c r="F32" s="71"/>
      <c r="G32" s="72"/>
    </row>
    <row r="33" spans="1:7" ht="22.5">
      <c r="A33" s="86"/>
      <c r="B33" s="39"/>
      <c r="C33" s="28">
        <v>1</v>
      </c>
      <c r="D33" s="40">
        <v>3</v>
      </c>
      <c r="E33" s="75" t="s">
        <v>642</v>
      </c>
      <c r="F33" s="71"/>
      <c r="G33" s="72"/>
    </row>
    <row r="34" spans="1:7" ht="15">
      <c r="A34" s="86"/>
      <c r="B34" s="39" t="s">
        <v>625</v>
      </c>
      <c r="C34" s="28">
        <f>SUM(C35:C44)</f>
        <v>10</v>
      </c>
      <c r="D34" s="40">
        <f>SUM(D35:D44)</f>
        <v>16</v>
      </c>
      <c r="E34" s="75"/>
      <c r="F34" s="71"/>
      <c r="G34" s="72"/>
    </row>
    <row r="35" spans="1:7" ht="21" customHeight="1">
      <c r="A35" s="86"/>
      <c r="B35" s="39"/>
      <c r="C35" s="28">
        <v>1</v>
      </c>
      <c r="D35" s="40">
        <v>5</v>
      </c>
      <c r="E35" s="75" t="s">
        <v>157</v>
      </c>
      <c r="F35" s="71"/>
      <c r="G35" s="72"/>
    </row>
    <row r="36" spans="1:7" ht="15">
      <c r="A36" s="86"/>
      <c r="B36" s="39"/>
      <c r="C36" s="28">
        <v>1</v>
      </c>
      <c r="D36" s="40">
        <v>2</v>
      </c>
      <c r="E36" s="75" t="s">
        <v>158</v>
      </c>
      <c r="F36" s="71"/>
      <c r="G36" s="72"/>
    </row>
    <row r="37" spans="1:7" ht="22.5">
      <c r="A37" s="86"/>
      <c r="B37" s="39"/>
      <c r="C37" s="28">
        <v>1</v>
      </c>
      <c r="D37" s="40">
        <v>1</v>
      </c>
      <c r="E37" s="75" t="s">
        <v>159</v>
      </c>
      <c r="F37" s="71"/>
      <c r="G37" s="72"/>
    </row>
    <row r="38" spans="1:7" ht="15.75" thickBot="1">
      <c r="A38" s="86"/>
      <c r="B38" s="39"/>
      <c r="C38" s="183">
        <v>1</v>
      </c>
      <c r="D38" s="185">
        <v>1</v>
      </c>
      <c r="E38" s="184" t="s">
        <v>643</v>
      </c>
      <c r="F38" s="71"/>
      <c r="G38" s="72"/>
    </row>
    <row r="39" spans="1:7" ht="12.75" customHeight="1" thickBot="1">
      <c r="A39" s="86"/>
      <c r="B39" s="39"/>
      <c r="C39" s="183">
        <v>1</v>
      </c>
      <c r="D39" s="186">
        <v>2</v>
      </c>
      <c r="E39" s="184" t="s">
        <v>644</v>
      </c>
      <c r="F39" s="71"/>
      <c r="G39" s="72"/>
    </row>
    <row r="40" spans="1:7" ht="9.75" customHeight="1">
      <c r="A40" s="86"/>
      <c r="B40" s="39"/>
      <c r="C40" s="183">
        <v>1</v>
      </c>
      <c r="D40" s="187">
        <v>1</v>
      </c>
      <c r="E40" s="184" t="s">
        <v>645</v>
      </c>
      <c r="F40" s="71"/>
      <c r="G40" s="72"/>
    </row>
    <row r="41" spans="1:7" ht="12" customHeight="1">
      <c r="A41" s="86"/>
      <c r="B41" s="39"/>
      <c r="C41" s="183">
        <v>1</v>
      </c>
      <c r="D41" s="187">
        <v>1</v>
      </c>
      <c r="E41" s="184" t="s">
        <v>646</v>
      </c>
      <c r="F41" s="71"/>
      <c r="G41" s="72"/>
    </row>
    <row r="42" spans="1:7" ht="11.25" customHeight="1">
      <c r="A42" s="86"/>
      <c r="B42" s="39"/>
      <c r="C42" s="183">
        <v>1</v>
      </c>
      <c r="D42" s="187">
        <v>1</v>
      </c>
      <c r="E42" s="184" t="s">
        <v>647</v>
      </c>
      <c r="F42" s="71"/>
      <c r="G42" s="72"/>
    </row>
    <row r="43" spans="1:7" ht="12.75" customHeight="1">
      <c r="A43" s="86"/>
      <c r="B43" s="39"/>
      <c r="C43" s="183">
        <v>1</v>
      </c>
      <c r="D43" s="187">
        <v>1</v>
      </c>
      <c r="E43" s="184" t="s">
        <v>366</v>
      </c>
      <c r="F43" s="71"/>
      <c r="G43" s="72"/>
    </row>
    <row r="44" spans="1:7" ht="23.25" thickBot="1">
      <c r="A44" s="86"/>
      <c r="B44" s="39"/>
      <c r="C44" s="183">
        <v>1</v>
      </c>
      <c r="D44" s="187">
        <v>1</v>
      </c>
      <c r="E44" s="184" t="s">
        <v>367</v>
      </c>
      <c r="F44" s="71"/>
      <c r="G44" s="72"/>
    </row>
    <row r="45" spans="1:7" ht="15.75" thickBot="1">
      <c r="A45" s="52"/>
      <c r="B45" s="69" t="s">
        <v>658</v>
      </c>
      <c r="C45" s="28">
        <f>C30+C17+C5</f>
        <v>33</v>
      </c>
      <c r="D45" s="40">
        <f>D30+D17+D5</f>
        <v>157</v>
      </c>
      <c r="E45" s="70"/>
      <c r="F45" s="87"/>
      <c r="G45" s="74"/>
    </row>
  </sheetData>
  <sheetProtection/>
  <mergeCells count="1">
    <mergeCell ref="A2:D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6"/>
  <sheetViews>
    <sheetView view="pageBreakPreview" zoomScale="90" zoomScaleSheetLayoutView="90" zoomScalePageLayoutView="0" workbookViewId="0" topLeftCell="A215">
      <selection activeCell="D209" sqref="D209:E210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21.75390625" style="0" customWidth="1"/>
    <col min="4" max="4" width="60.75390625" style="0" customWidth="1"/>
    <col min="5" max="8" width="12.75390625" style="0" customWidth="1"/>
  </cols>
  <sheetData>
    <row r="1" spans="1:8" ht="9" customHeight="1">
      <c r="A1" s="8"/>
      <c r="B1" s="14"/>
      <c r="C1" s="14"/>
      <c r="D1" s="88"/>
      <c r="E1" s="14"/>
      <c r="F1" s="14"/>
      <c r="G1" s="14"/>
      <c r="H1" s="14"/>
    </row>
    <row r="2" spans="1:8" ht="33" customHeight="1">
      <c r="A2" s="314" t="s">
        <v>93</v>
      </c>
      <c r="B2" s="314"/>
      <c r="C2" s="314"/>
      <c r="D2" s="314"/>
      <c r="E2" s="314"/>
      <c r="F2" s="51"/>
      <c r="G2" s="51"/>
      <c r="H2" s="51"/>
    </row>
    <row r="3" spans="1:8" ht="9" customHeight="1" thickBot="1">
      <c r="A3" s="8"/>
      <c r="B3" s="14"/>
      <c r="C3" s="14"/>
      <c r="D3" s="88"/>
      <c r="E3" s="14"/>
      <c r="F3" s="14"/>
      <c r="G3" s="14"/>
      <c r="H3" s="14"/>
    </row>
    <row r="4" spans="1:8" ht="95.25" customHeight="1" thickBot="1">
      <c r="A4" s="61" t="s">
        <v>378</v>
      </c>
      <c r="B4" s="36" t="s">
        <v>173</v>
      </c>
      <c r="C4" s="36" t="s">
        <v>391</v>
      </c>
      <c r="D4" s="36" t="s">
        <v>174</v>
      </c>
      <c r="E4" s="62" t="s">
        <v>92</v>
      </c>
      <c r="F4" s="61" t="s">
        <v>249</v>
      </c>
      <c r="G4" s="36" t="s">
        <v>376</v>
      </c>
      <c r="H4" s="62" t="s">
        <v>250</v>
      </c>
    </row>
    <row r="5" spans="1:8" ht="18.75" customHeight="1" thickBot="1">
      <c r="A5" s="315" t="s">
        <v>492</v>
      </c>
      <c r="B5" s="316"/>
      <c r="C5" s="316"/>
      <c r="D5" s="316"/>
      <c r="E5" s="316"/>
      <c r="F5" s="315"/>
      <c r="G5" s="316"/>
      <c r="H5" s="316"/>
    </row>
    <row r="6" spans="1:8" ht="15.75" customHeight="1">
      <c r="A6" s="66">
        <v>1</v>
      </c>
      <c r="B6" s="27" t="s">
        <v>221</v>
      </c>
      <c r="C6" s="120"/>
      <c r="D6" s="53" t="s">
        <v>489</v>
      </c>
      <c r="E6" s="99">
        <v>22</v>
      </c>
      <c r="F6" s="157"/>
      <c r="G6" s="158"/>
      <c r="H6" s="134"/>
    </row>
    <row r="7" spans="1:8" ht="12" customHeight="1">
      <c r="A7" s="119"/>
      <c r="B7" s="29"/>
      <c r="C7" s="128"/>
      <c r="D7" s="89" t="s">
        <v>368</v>
      </c>
      <c r="E7" s="56">
        <v>1</v>
      </c>
      <c r="F7" s="159"/>
      <c r="G7" s="139"/>
      <c r="H7" s="135"/>
    </row>
    <row r="8" spans="1:8" ht="12" customHeight="1">
      <c r="A8" s="119"/>
      <c r="B8" s="29"/>
      <c r="C8" s="128"/>
      <c r="D8" s="89" t="s">
        <v>369</v>
      </c>
      <c r="E8" s="56">
        <v>1</v>
      </c>
      <c r="F8" s="159"/>
      <c r="G8" s="139"/>
      <c r="H8" s="135"/>
    </row>
    <row r="9" spans="1:8" ht="27" customHeight="1">
      <c r="A9" s="119"/>
      <c r="B9" s="29"/>
      <c r="C9" s="128"/>
      <c r="D9" s="55" t="s">
        <v>370</v>
      </c>
      <c r="E9" s="56">
        <v>1</v>
      </c>
      <c r="F9" s="159"/>
      <c r="G9" s="139"/>
      <c r="H9" s="135"/>
    </row>
    <row r="10" spans="1:8" ht="14.25" customHeight="1" thickBot="1">
      <c r="A10" s="141"/>
      <c r="B10" s="30"/>
      <c r="C10" s="131"/>
      <c r="D10" s="98" t="s">
        <v>371</v>
      </c>
      <c r="E10" s="59">
        <v>1</v>
      </c>
      <c r="F10" s="160"/>
      <c r="G10" s="161"/>
      <c r="H10" s="136"/>
    </row>
    <row r="11" spans="1:8" ht="14.25" customHeight="1" thickBot="1">
      <c r="A11" s="61">
        <v>2</v>
      </c>
      <c r="B11" s="155" t="s">
        <v>222</v>
      </c>
      <c r="C11" s="153"/>
      <c r="D11" s="70"/>
      <c r="E11" s="162"/>
      <c r="F11" s="163"/>
      <c r="G11" s="153"/>
      <c r="H11" s="162"/>
    </row>
    <row r="12" spans="1:8" ht="14.25" customHeight="1">
      <c r="A12" s="66">
        <v>3</v>
      </c>
      <c r="B12" s="27" t="s">
        <v>223</v>
      </c>
      <c r="C12" s="120"/>
      <c r="D12" s="108" t="s">
        <v>180</v>
      </c>
      <c r="E12" s="154">
        <v>1</v>
      </c>
      <c r="F12" s="157"/>
      <c r="G12" s="158"/>
      <c r="H12" s="134"/>
    </row>
    <row r="13" spans="1:8" ht="10.5" customHeight="1">
      <c r="A13" s="119"/>
      <c r="B13" s="29"/>
      <c r="C13" s="128"/>
      <c r="D13" s="55" t="s">
        <v>181</v>
      </c>
      <c r="E13" s="100">
        <v>1</v>
      </c>
      <c r="F13" s="159"/>
      <c r="G13" s="139"/>
      <c r="H13" s="135"/>
    </row>
    <row r="14" spans="1:8" ht="12.75" customHeight="1">
      <c r="A14" s="119"/>
      <c r="B14" s="29"/>
      <c r="C14" s="128"/>
      <c r="D14" s="55" t="s">
        <v>182</v>
      </c>
      <c r="E14" s="100">
        <v>1</v>
      </c>
      <c r="F14" s="159"/>
      <c r="G14" s="139"/>
      <c r="H14" s="135"/>
    </row>
    <row r="15" spans="1:8" ht="11.25" customHeight="1">
      <c r="A15" s="119"/>
      <c r="B15" s="29"/>
      <c r="C15" s="128"/>
      <c r="D15" s="55" t="s">
        <v>183</v>
      </c>
      <c r="E15" s="100">
        <v>1</v>
      </c>
      <c r="F15" s="159"/>
      <c r="G15" s="139"/>
      <c r="H15" s="135"/>
    </row>
    <row r="16" spans="1:8" ht="11.25" customHeight="1">
      <c r="A16" s="119"/>
      <c r="B16" s="29"/>
      <c r="C16" s="128"/>
      <c r="D16" s="55" t="s">
        <v>184</v>
      </c>
      <c r="E16" s="100">
        <v>1</v>
      </c>
      <c r="F16" s="159"/>
      <c r="G16" s="139"/>
      <c r="H16" s="135"/>
    </row>
    <row r="17" spans="1:8" ht="12" customHeight="1">
      <c r="A17" s="119"/>
      <c r="B17" s="29"/>
      <c r="C17" s="128"/>
      <c r="D17" s="55" t="s">
        <v>185</v>
      </c>
      <c r="E17" s="100">
        <v>1</v>
      </c>
      <c r="F17" s="159"/>
      <c r="G17" s="139"/>
      <c r="H17" s="135"/>
    </row>
    <row r="18" spans="1:8" ht="12" customHeight="1">
      <c r="A18" s="119"/>
      <c r="B18" s="29"/>
      <c r="C18" s="128"/>
      <c r="D18" s="55" t="s">
        <v>186</v>
      </c>
      <c r="E18" s="100">
        <v>1</v>
      </c>
      <c r="F18" s="159"/>
      <c r="G18" s="139"/>
      <c r="H18" s="135"/>
    </row>
    <row r="19" spans="1:8" ht="10.5" customHeight="1">
      <c r="A19" s="119"/>
      <c r="B19" s="29"/>
      <c r="C19" s="128"/>
      <c r="D19" s="55" t="s">
        <v>187</v>
      </c>
      <c r="E19" s="100">
        <v>1</v>
      </c>
      <c r="F19" s="159"/>
      <c r="G19" s="139"/>
      <c r="H19" s="135"/>
    </row>
    <row r="20" spans="1:8" ht="11.25" customHeight="1">
      <c r="A20" s="119"/>
      <c r="B20" s="29"/>
      <c r="C20" s="128"/>
      <c r="D20" s="55" t="s">
        <v>188</v>
      </c>
      <c r="E20" s="100">
        <v>1</v>
      </c>
      <c r="F20" s="159"/>
      <c r="G20" s="139"/>
      <c r="H20" s="135"/>
    </row>
    <row r="21" spans="1:8" ht="14.25" customHeight="1">
      <c r="A21" s="119"/>
      <c r="B21" s="29"/>
      <c r="C21" s="128"/>
      <c r="D21" s="55" t="s">
        <v>189</v>
      </c>
      <c r="E21" s="100">
        <v>1</v>
      </c>
      <c r="F21" s="159"/>
      <c r="G21" s="139"/>
      <c r="H21" s="135"/>
    </row>
    <row r="22" spans="1:8" ht="12.75" customHeight="1">
      <c r="A22" s="119"/>
      <c r="B22" s="29"/>
      <c r="C22" s="128"/>
      <c r="D22" s="55" t="s">
        <v>190</v>
      </c>
      <c r="E22" s="100">
        <v>1</v>
      </c>
      <c r="F22" s="159"/>
      <c r="G22" s="139"/>
      <c r="H22" s="135"/>
    </row>
    <row r="23" spans="1:8" ht="14.25" customHeight="1">
      <c r="A23" s="119"/>
      <c r="B23" s="29"/>
      <c r="C23" s="128"/>
      <c r="D23" s="55" t="s">
        <v>191</v>
      </c>
      <c r="E23" s="100">
        <v>1</v>
      </c>
      <c r="F23" s="159"/>
      <c r="G23" s="139"/>
      <c r="H23" s="135"/>
    </row>
    <row r="24" spans="1:8" ht="14.25" customHeight="1">
      <c r="A24" s="119"/>
      <c r="B24" s="29"/>
      <c r="C24" s="128"/>
      <c r="D24" s="55" t="s">
        <v>192</v>
      </c>
      <c r="E24" s="100">
        <v>1</v>
      </c>
      <c r="F24" s="159"/>
      <c r="G24" s="139"/>
      <c r="H24" s="135"/>
    </row>
    <row r="25" spans="1:8" ht="14.25" customHeight="1">
      <c r="A25" s="119"/>
      <c r="B25" s="29"/>
      <c r="C25" s="128"/>
      <c r="D25" s="55" t="s">
        <v>193</v>
      </c>
      <c r="E25" s="100">
        <v>1</v>
      </c>
      <c r="F25" s="159"/>
      <c r="G25" s="139"/>
      <c r="H25" s="135"/>
    </row>
    <row r="26" spans="1:8" ht="13.5" customHeight="1">
      <c r="A26" s="119"/>
      <c r="B26" s="29"/>
      <c r="C26" s="128"/>
      <c r="D26" s="55" t="s">
        <v>194</v>
      </c>
      <c r="E26" s="100">
        <v>1</v>
      </c>
      <c r="F26" s="159"/>
      <c r="G26" s="139"/>
      <c r="H26" s="135"/>
    </row>
    <row r="27" spans="1:8" ht="14.25" customHeight="1">
      <c r="A27" s="119"/>
      <c r="B27" s="29"/>
      <c r="C27" s="128"/>
      <c r="D27" s="55" t="s">
        <v>195</v>
      </c>
      <c r="E27" s="100">
        <v>2</v>
      </c>
      <c r="F27" s="159"/>
      <c r="G27" s="139"/>
      <c r="H27" s="135"/>
    </row>
    <row r="28" spans="1:8" ht="14.25" customHeight="1">
      <c r="A28" s="119"/>
      <c r="B28" s="29"/>
      <c r="C28" s="128"/>
      <c r="D28" s="55" t="s">
        <v>196</v>
      </c>
      <c r="E28" s="100">
        <v>2</v>
      </c>
      <c r="F28" s="159"/>
      <c r="G28" s="139"/>
      <c r="H28" s="135"/>
    </row>
    <row r="29" spans="1:8" ht="14.25" customHeight="1">
      <c r="A29" s="119"/>
      <c r="B29" s="29"/>
      <c r="C29" s="128"/>
      <c r="D29" s="55" t="s">
        <v>197</v>
      </c>
      <c r="E29" s="100">
        <v>1</v>
      </c>
      <c r="F29" s="159"/>
      <c r="G29" s="139"/>
      <c r="H29" s="135"/>
    </row>
    <row r="30" spans="1:8" ht="14.25" customHeight="1">
      <c r="A30" s="119"/>
      <c r="B30" s="29"/>
      <c r="C30" s="128"/>
      <c r="D30" s="55" t="s">
        <v>198</v>
      </c>
      <c r="E30" s="100">
        <v>1</v>
      </c>
      <c r="F30" s="159"/>
      <c r="G30" s="139"/>
      <c r="H30" s="135"/>
    </row>
    <row r="31" spans="1:8" ht="14.25" customHeight="1">
      <c r="A31" s="119"/>
      <c r="B31" s="29"/>
      <c r="C31" s="128"/>
      <c r="D31" s="55" t="s">
        <v>199</v>
      </c>
      <c r="E31" s="100">
        <v>1</v>
      </c>
      <c r="F31" s="159"/>
      <c r="G31" s="139"/>
      <c r="H31" s="135"/>
    </row>
    <row r="32" spans="1:8" ht="14.25" customHeight="1">
      <c r="A32" s="119"/>
      <c r="B32" s="29"/>
      <c r="C32" s="128"/>
      <c r="D32" s="55" t="s">
        <v>200</v>
      </c>
      <c r="E32" s="100">
        <v>1</v>
      </c>
      <c r="F32" s="159"/>
      <c r="G32" s="139"/>
      <c r="H32" s="135"/>
    </row>
    <row r="33" spans="1:8" ht="14.25" customHeight="1">
      <c r="A33" s="119"/>
      <c r="B33" s="29"/>
      <c r="C33" s="128"/>
      <c r="D33" s="55" t="s">
        <v>201</v>
      </c>
      <c r="E33" s="100">
        <v>1</v>
      </c>
      <c r="F33" s="159"/>
      <c r="G33" s="139"/>
      <c r="H33" s="135"/>
    </row>
    <row r="34" spans="1:8" ht="14.25" customHeight="1">
      <c r="A34" s="119"/>
      <c r="B34" s="29"/>
      <c r="C34" s="128"/>
      <c r="D34" s="55" t="s">
        <v>202</v>
      </c>
      <c r="E34" s="100">
        <v>1</v>
      </c>
      <c r="F34" s="159"/>
      <c r="G34" s="139"/>
      <c r="H34" s="135"/>
    </row>
    <row r="35" spans="1:8" ht="14.25" customHeight="1">
      <c r="A35" s="119"/>
      <c r="B35" s="29"/>
      <c r="C35" s="128"/>
      <c r="D35" s="55" t="s">
        <v>203</v>
      </c>
      <c r="E35" s="100">
        <v>1</v>
      </c>
      <c r="F35" s="159"/>
      <c r="G35" s="139"/>
      <c r="H35" s="135"/>
    </row>
    <row r="36" spans="1:8" ht="14.25" customHeight="1">
      <c r="A36" s="119"/>
      <c r="B36" s="29"/>
      <c r="C36" s="128"/>
      <c r="D36" s="55" t="s">
        <v>204</v>
      </c>
      <c r="E36" s="100">
        <v>1</v>
      </c>
      <c r="F36" s="159"/>
      <c r="G36" s="139"/>
      <c r="H36" s="135"/>
    </row>
    <row r="37" spans="1:8" ht="14.25" customHeight="1">
      <c r="A37" s="119"/>
      <c r="B37" s="29"/>
      <c r="C37" s="128"/>
      <c r="D37" s="55" t="s">
        <v>205</v>
      </c>
      <c r="E37" s="100">
        <v>1</v>
      </c>
      <c r="F37" s="159"/>
      <c r="G37" s="139"/>
      <c r="H37" s="135"/>
    </row>
    <row r="38" spans="1:8" ht="14.25" customHeight="1">
      <c r="A38" s="119"/>
      <c r="B38" s="29"/>
      <c r="C38" s="128"/>
      <c r="D38" s="55" t="s">
        <v>206</v>
      </c>
      <c r="E38" s="100">
        <v>1</v>
      </c>
      <c r="F38" s="159"/>
      <c r="G38" s="139"/>
      <c r="H38" s="135"/>
    </row>
    <row r="39" spans="1:8" ht="14.25" customHeight="1">
      <c r="A39" s="119"/>
      <c r="B39" s="29"/>
      <c r="C39" s="128"/>
      <c r="D39" s="55" t="s">
        <v>207</v>
      </c>
      <c r="E39" s="100">
        <v>1</v>
      </c>
      <c r="F39" s="159"/>
      <c r="G39" s="139"/>
      <c r="H39" s="135"/>
    </row>
    <row r="40" spans="1:8" ht="14.25" customHeight="1">
      <c r="A40" s="119"/>
      <c r="B40" s="29"/>
      <c r="C40" s="128"/>
      <c r="D40" s="55" t="s">
        <v>208</v>
      </c>
      <c r="E40" s="100">
        <v>1</v>
      </c>
      <c r="F40" s="159"/>
      <c r="G40" s="139"/>
      <c r="H40" s="135"/>
    </row>
    <row r="41" spans="1:8" ht="14.25" customHeight="1" thickBot="1">
      <c r="A41" s="141"/>
      <c r="B41" s="30"/>
      <c r="C41" s="131"/>
      <c r="D41" s="58" t="s">
        <v>209</v>
      </c>
      <c r="E41" s="101">
        <v>1</v>
      </c>
      <c r="F41" s="160"/>
      <c r="G41" s="161"/>
      <c r="H41" s="136"/>
    </row>
    <row r="42" spans="1:8" ht="14.25" customHeight="1">
      <c r="A42" s="66">
        <v>4</v>
      </c>
      <c r="B42" s="27" t="s">
        <v>382</v>
      </c>
      <c r="C42" s="120"/>
      <c r="D42" s="97" t="s">
        <v>303</v>
      </c>
      <c r="E42" s="54">
        <v>2</v>
      </c>
      <c r="F42" s="157"/>
      <c r="G42" s="158"/>
      <c r="H42" s="134"/>
    </row>
    <row r="43" spans="1:8" ht="13.5" customHeight="1">
      <c r="A43" s="119"/>
      <c r="B43" s="29"/>
      <c r="C43" s="128"/>
      <c r="D43" s="89" t="s">
        <v>304</v>
      </c>
      <c r="E43" s="56">
        <v>1</v>
      </c>
      <c r="F43" s="159"/>
      <c r="G43" s="139"/>
      <c r="H43" s="135"/>
    </row>
    <row r="44" spans="1:8" ht="11.25" customHeight="1">
      <c r="A44" s="119"/>
      <c r="B44" s="29"/>
      <c r="C44" s="128"/>
      <c r="D44" s="89" t="s">
        <v>305</v>
      </c>
      <c r="E44" s="56">
        <v>1</v>
      </c>
      <c r="F44" s="159"/>
      <c r="G44" s="139"/>
      <c r="H44" s="135"/>
    </row>
    <row r="45" spans="1:8" ht="11.25" customHeight="1">
      <c r="A45" s="119"/>
      <c r="B45" s="29"/>
      <c r="C45" s="128"/>
      <c r="D45" s="89" t="s">
        <v>306</v>
      </c>
      <c r="E45" s="56">
        <v>1</v>
      </c>
      <c r="F45" s="159"/>
      <c r="G45" s="139"/>
      <c r="H45" s="135"/>
    </row>
    <row r="46" spans="1:8" ht="12.75" customHeight="1" thickBot="1">
      <c r="A46" s="141"/>
      <c r="B46" s="30"/>
      <c r="C46" s="131"/>
      <c r="D46" s="98" t="s">
        <v>307</v>
      </c>
      <c r="E46" s="59">
        <v>1</v>
      </c>
      <c r="F46" s="160"/>
      <c r="G46" s="161"/>
      <c r="H46" s="136"/>
    </row>
    <row r="47" spans="1:8" ht="12" customHeight="1">
      <c r="A47" s="66">
        <v>5</v>
      </c>
      <c r="B47" s="27" t="s">
        <v>224</v>
      </c>
      <c r="C47" s="65"/>
      <c r="D47" s="55" t="s">
        <v>98</v>
      </c>
      <c r="E47" s="54">
        <v>22</v>
      </c>
      <c r="F47" s="157"/>
      <c r="G47" s="158"/>
      <c r="H47" s="134"/>
    </row>
    <row r="48" spans="1:8" ht="11.25" customHeight="1">
      <c r="A48" s="119"/>
      <c r="B48" s="29"/>
      <c r="C48" s="63"/>
      <c r="D48" s="55" t="s">
        <v>96</v>
      </c>
      <c r="E48" s="56">
        <v>2</v>
      </c>
      <c r="F48" s="159"/>
      <c r="G48" s="139"/>
      <c r="H48" s="135"/>
    </row>
    <row r="49" spans="1:8" ht="11.25" customHeight="1">
      <c r="A49" s="119"/>
      <c r="B49" s="29"/>
      <c r="C49" s="63"/>
      <c r="D49" s="55" t="s">
        <v>97</v>
      </c>
      <c r="E49" s="56">
        <v>1</v>
      </c>
      <c r="F49" s="159"/>
      <c r="G49" s="139"/>
      <c r="H49" s="135"/>
    </row>
    <row r="50" spans="1:8" ht="14.25" customHeight="1">
      <c r="A50" s="119"/>
      <c r="B50" s="29"/>
      <c r="C50" s="63"/>
      <c r="D50" s="55" t="s">
        <v>99</v>
      </c>
      <c r="E50" s="56">
        <v>1</v>
      </c>
      <c r="F50" s="159"/>
      <c r="G50" s="139"/>
      <c r="H50" s="135"/>
    </row>
    <row r="51" spans="1:8" ht="14.25" customHeight="1">
      <c r="A51" s="119"/>
      <c r="B51" s="29"/>
      <c r="C51" s="63"/>
      <c r="D51" s="55" t="s">
        <v>100</v>
      </c>
      <c r="E51" s="56">
        <v>1</v>
      </c>
      <c r="F51" s="159"/>
      <c r="G51" s="139"/>
      <c r="H51" s="135"/>
    </row>
    <row r="52" spans="1:8" ht="14.25" customHeight="1" thickBot="1">
      <c r="A52" s="141"/>
      <c r="B52" s="30"/>
      <c r="C52" s="64"/>
      <c r="D52" s="55" t="s">
        <v>101</v>
      </c>
      <c r="E52" s="59">
        <v>22</v>
      </c>
      <c r="F52" s="160"/>
      <c r="G52" s="161"/>
      <c r="H52" s="136"/>
    </row>
    <row r="53" spans="1:8" ht="14.25" customHeight="1">
      <c r="A53" s="66">
        <v>6</v>
      </c>
      <c r="B53" s="27" t="s">
        <v>110</v>
      </c>
      <c r="C53" s="120"/>
      <c r="D53" s="53" t="s">
        <v>118</v>
      </c>
      <c r="E53" s="54">
        <v>1</v>
      </c>
      <c r="F53" s="113"/>
      <c r="G53" s="114"/>
      <c r="H53" s="54"/>
    </row>
    <row r="54" spans="1:8" ht="14.25" customHeight="1">
      <c r="A54" s="119"/>
      <c r="B54" s="29"/>
      <c r="C54" s="128"/>
      <c r="D54" s="89" t="s">
        <v>119</v>
      </c>
      <c r="E54" s="56">
        <v>1</v>
      </c>
      <c r="F54" s="115"/>
      <c r="G54" s="57"/>
      <c r="H54" s="56"/>
    </row>
    <row r="55" spans="1:8" ht="14.25" customHeight="1">
      <c r="A55" s="119"/>
      <c r="B55" s="29"/>
      <c r="C55" s="128"/>
      <c r="D55" s="89" t="s">
        <v>120</v>
      </c>
      <c r="E55" s="56">
        <v>1</v>
      </c>
      <c r="F55" s="115"/>
      <c r="G55" s="57"/>
      <c r="H55" s="56"/>
    </row>
    <row r="56" spans="1:8" ht="14.25" customHeight="1">
      <c r="A56" s="119"/>
      <c r="B56" s="29"/>
      <c r="C56" s="128"/>
      <c r="D56" s="89" t="s">
        <v>121</v>
      </c>
      <c r="E56" s="56">
        <v>1</v>
      </c>
      <c r="F56" s="115"/>
      <c r="G56" s="57"/>
      <c r="H56" s="56"/>
    </row>
    <row r="57" spans="1:8" ht="12.75" customHeight="1">
      <c r="A57" s="119"/>
      <c r="B57" s="29"/>
      <c r="C57" s="128"/>
      <c r="D57" s="55" t="s">
        <v>122</v>
      </c>
      <c r="E57" s="56">
        <v>1</v>
      </c>
      <c r="F57" s="115"/>
      <c r="G57" s="57"/>
      <c r="H57" s="56"/>
    </row>
    <row r="58" spans="1:8" ht="12.75" customHeight="1" thickBot="1">
      <c r="A58" s="141"/>
      <c r="B58" s="30"/>
      <c r="C58" s="131"/>
      <c r="D58" s="58" t="s">
        <v>123</v>
      </c>
      <c r="E58" s="59">
        <v>1</v>
      </c>
      <c r="F58" s="124"/>
      <c r="G58" s="125"/>
      <c r="H58" s="59"/>
    </row>
    <row r="59" spans="1:8" ht="13.5" customHeight="1" thickBot="1">
      <c r="A59" s="61">
        <v>7</v>
      </c>
      <c r="B59" s="155" t="s">
        <v>111</v>
      </c>
      <c r="C59" s="153"/>
      <c r="D59" s="70"/>
      <c r="E59" s="162"/>
      <c r="F59" s="163"/>
      <c r="G59" s="153"/>
      <c r="H59" s="162"/>
    </row>
    <row r="60" spans="1:8" ht="24" customHeight="1">
      <c r="A60" s="66">
        <v>8</v>
      </c>
      <c r="B60" s="27" t="s">
        <v>225</v>
      </c>
      <c r="C60" s="120"/>
      <c r="D60" s="108" t="s">
        <v>490</v>
      </c>
      <c r="E60" s="123">
        <v>1</v>
      </c>
      <c r="F60" s="157"/>
      <c r="G60" s="158"/>
      <c r="H60" s="134"/>
    </row>
    <row r="61" spans="1:8" ht="12.75" customHeight="1" thickBot="1">
      <c r="A61" s="141"/>
      <c r="B61" s="30"/>
      <c r="C61" s="131"/>
      <c r="D61" s="55" t="s">
        <v>491</v>
      </c>
      <c r="E61" s="56">
        <v>1</v>
      </c>
      <c r="F61" s="160"/>
      <c r="G61" s="161"/>
      <c r="H61" s="136"/>
    </row>
    <row r="62" spans="1:8" ht="12.75" customHeight="1">
      <c r="A62" s="66">
        <v>9</v>
      </c>
      <c r="B62" s="27" t="s">
        <v>226</v>
      </c>
      <c r="C62" s="120"/>
      <c r="D62" s="53" t="s">
        <v>94</v>
      </c>
      <c r="E62" s="54">
        <v>1</v>
      </c>
      <c r="F62" s="157"/>
      <c r="G62" s="158"/>
      <c r="H62" s="134"/>
    </row>
    <row r="63" spans="1:8" ht="12.75" customHeight="1" thickBot="1">
      <c r="A63" s="141"/>
      <c r="B63" s="30"/>
      <c r="C63" s="131"/>
      <c r="D63" s="58" t="s">
        <v>95</v>
      </c>
      <c r="E63" s="59">
        <v>1</v>
      </c>
      <c r="F63" s="160"/>
      <c r="G63" s="161"/>
      <c r="H63" s="136"/>
    </row>
    <row r="64" spans="1:8" ht="12.75" customHeight="1">
      <c r="A64" s="66">
        <v>10</v>
      </c>
      <c r="B64" s="164" t="s">
        <v>445</v>
      </c>
      <c r="C64" s="120"/>
      <c r="D64" s="53" t="s">
        <v>547</v>
      </c>
      <c r="E64" s="54">
        <v>1</v>
      </c>
      <c r="F64" s="157"/>
      <c r="G64" s="158"/>
      <c r="H64" s="134"/>
    </row>
    <row r="65" spans="1:8" ht="12.75" customHeight="1">
      <c r="A65" s="119"/>
      <c r="B65" s="156"/>
      <c r="C65" s="128"/>
      <c r="D65" s="55" t="s">
        <v>559</v>
      </c>
      <c r="E65" s="56">
        <v>1</v>
      </c>
      <c r="F65" s="159"/>
      <c r="G65" s="139"/>
      <c r="H65" s="135"/>
    </row>
    <row r="66" spans="1:8" ht="12.75" customHeight="1">
      <c r="A66" s="119"/>
      <c r="B66" s="156"/>
      <c r="C66" s="128"/>
      <c r="D66" s="55" t="s">
        <v>548</v>
      </c>
      <c r="E66" s="56">
        <v>1</v>
      </c>
      <c r="F66" s="159"/>
      <c r="G66" s="139"/>
      <c r="H66" s="135"/>
    </row>
    <row r="67" spans="1:8" ht="12.75" customHeight="1">
      <c r="A67" s="119"/>
      <c r="B67" s="156"/>
      <c r="C67" s="128"/>
      <c r="D67" s="55" t="s">
        <v>549</v>
      </c>
      <c r="E67" s="56">
        <v>2</v>
      </c>
      <c r="F67" s="159"/>
      <c r="G67" s="139"/>
      <c r="H67" s="135"/>
    </row>
    <row r="68" spans="1:8" ht="12.75" customHeight="1">
      <c r="A68" s="119"/>
      <c r="B68" s="156"/>
      <c r="C68" s="128"/>
      <c r="D68" s="55" t="s">
        <v>99</v>
      </c>
      <c r="E68" s="56">
        <v>1</v>
      </c>
      <c r="F68" s="159"/>
      <c r="G68" s="139"/>
      <c r="H68" s="135"/>
    </row>
    <row r="69" spans="1:8" ht="12.75" customHeight="1">
      <c r="A69" s="119"/>
      <c r="B69" s="156"/>
      <c r="C69" s="128"/>
      <c r="D69" s="55" t="s">
        <v>550</v>
      </c>
      <c r="E69" s="56">
        <v>3</v>
      </c>
      <c r="F69" s="159"/>
      <c r="G69" s="139"/>
      <c r="H69" s="135"/>
    </row>
    <row r="70" spans="1:8" ht="12.75" customHeight="1">
      <c r="A70" s="119"/>
      <c r="B70" s="156"/>
      <c r="C70" s="128"/>
      <c r="D70" s="55" t="s">
        <v>551</v>
      </c>
      <c r="E70" s="56">
        <v>1</v>
      </c>
      <c r="F70" s="159"/>
      <c r="G70" s="139"/>
      <c r="H70" s="135"/>
    </row>
    <row r="71" spans="1:8" ht="12.75" customHeight="1">
      <c r="A71" s="119"/>
      <c r="B71" s="156"/>
      <c r="C71" s="128"/>
      <c r="D71" s="55" t="s">
        <v>552</v>
      </c>
      <c r="E71" s="56">
        <v>1</v>
      </c>
      <c r="F71" s="159"/>
      <c r="G71" s="139"/>
      <c r="H71" s="135"/>
    </row>
    <row r="72" spans="1:8" ht="12.75" customHeight="1">
      <c r="A72" s="119"/>
      <c r="B72" s="156"/>
      <c r="C72" s="128"/>
      <c r="D72" s="55" t="s">
        <v>100</v>
      </c>
      <c r="E72" s="56">
        <v>1</v>
      </c>
      <c r="F72" s="159"/>
      <c r="G72" s="139"/>
      <c r="H72" s="135"/>
    </row>
    <row r="73" spans="1:8" ht="12.75" customHeight="1">
      <c r="A73" s="119"/>
      <c r="B73" s="156"/>
      <c r="C73" s="128"/>
      <c r="D73" s="55" t="s">
        <v>101</v>
      </c>
      <c r="E73" s="56">
        <v>22</v>
      </c>
      <c r="F73" s="159"/>
      <c r="G73" s="139"/>
      <c r="H73" s="135"/>
    </row>
    <row r="74" spans="1:8" ht="24" customHeight="1">
      <c r="A74" s="119"/>
      <c r="B74" s="156"/>
      <c r="C74" s="128"/>
      <c r="D74" s="55" t="s">
        <v>553</v>
      </c>
      <c r="E74" s="56">
        <v>1</v>
      </c>
      <c r="F74" s="159"/>
      <c r="G74" s="139"/>
      <c r="H74" s="135"/>
    </row>
    <row r="75" spans="1:8" ht="24" customHeight="1">
      <c r="A75" s="119"/>
      <c r="B75" s="156"/>
      <c r="C75" s="128"/>
      <c r="D75" s="55" t="s">
        <v>554</v>
      </c>
      <c r="E75" s="56">
        <v>1</v>
      </c>
      <c r="F75" s="159"/>
      <c r="G75" s="139"/>
      <c r="H75" s="135"/>
    </row>
    <row r="76" spans="1:8" ht="24" customHeight="1">
      <c r="A76" s="119"/>
      <c r="B76" s="156"/>
      <c r="C76" s="128"/>
      <c r="D76" s="55" t="s">
        <v>555</v>
      </c>
      <c r="E76" s="56">
        <v>1</v>
      </c>
      <c r="F76" s="159"/>
      <c r="G76" s="139"/>
      <c r="H76" s="135"/>
    </row>
    <row r="77" spans="1:8" ht="28.5" customHeight="1">
      <c r="A77" s="119"/>
      <c r="B77" s="156"/>
      <c r="C77" s="128"/>
      <c r="D77" s="55" t="s">
        <v>556</v>
      </c>
      <c r="E77" s="56">
        <v>1</v>
      </c>
      <c r="F77" s="159"/>
      <c r="G77" s="139"/>
      <c r="H77" s="135"/>
    </row>
    <row r="78" spans="1:8" ht="23.25" customHeight="1">
      <c r="A78" s="119"/>
      <c r="B78" s="156"/>
      <c r="C78" s="128"/>
      <c r="D78" s="55" t="s">
        <v>557</v>
      </c>
      <c r="E78" s="56">
        <v>1</v>
      </c>
      <c r="F78" s="159"/>
      <c r="G78" s="139"/>
      <c r="H78" s="135"/>
    </row>
    <row r="79" spans="1:8" ht="26.25" customHeight="1" thickBot="1">
      <c r="A79" s="141"/>
      <c r="B79" s="165"/>
      <c r="C79" s="131"/>
      <c r="D79" s="58" t="s">
        <v>558</v>
      </c>
      <c r="E79" s="59">
        <v>1</v>
      </c>
      <c r="F79" s="160"/>
      <c r="G79" s="161"/>
      <c r="H79" s="136"/>
    </row>
    <row r="80" spans="1:8" ht="12.75" customHeight="1">
      <c r="A80" s="66">
        <v>11</v>
      </c>
      <c r="B80" s="164" t="s">
        <v>446</v>
      </c>
      <c r="C80" s="120"/>
      <c r="D80" s="53" t="s">
        <v>125</v>
      </c>
      <c r="E80" s="54">
        <v>1</v>
      </c>
      <c r="F80" s="157"/>
      <c r="G80" s="158"/>
      <c r="H80" s="134"/>
    </row>
    <row r="81" spans="1:8" ht="12.75" customHeight="1">
      <c r="A81" s="119"/>
      <c r="B81" s="156"/>
      <c r="C81" s="128"/>
      <c r="D81" s="89" t="s">
        <v>126</v>
      </c>
      <c r="E81" s="56">
        <v>1</v>
      </c>
      <c r="F81" s="159"/>
      <c r="G81" s="139"/>
      <c r="H81" s="135"/>
    </row>
    <row r="82" spans="1:8" ht="12.75" customHeight="1">
      <c r="A82" s="119"/>
      <c r="B82" s="156"/>
      <c r="C82" s="128"/>
      <c r="D82" s="55" t="s">
        <v>127</v>
      </c>
      <c r="E82" s="56">
        <v>1</v>
      </c>
      <c r="F82" s="159"/>
      <c r="G82" s="139"/>
      <c r="H82" s="135"/>
    </row>
    <row r="83" spans="1:8" ht="12.75" customHeight="1">
      <c r="A83" s="119"/>
      <c r="B83" s="156"/>
      <c r="C83" s="128"/>
      <c r="D83" s="55" t="s">
        <v>542</v>
      </c>
      <c r="E83" s="56">
        <v>1</v>
      </c>
      <c r="F83" s="159"/>
      <c r="G83" s="139"/>
      <c r="H83" s="135"/>
    </row>
    <row r="84" spans="1:8" ht="12.75" customHeight="1">
      <c r="A84" s="119"/>
      <c r="B84" s="156"/>
      <c r="C84" s="128"/>
      <c r="D84" s="55" t="s">
        <v>543</v>
      </c>
      <c r="E84" s="56">
        <v>1</v>
      </c>
      <c r="F84" s="159"/>
      <c r="G84" s="139"/>
      <c r="H84" s="135"/>
    </row>
    <row r="85" spans="1:8" ht="12.75" customHeight="1">
      <c r="A85" s="119"/>
      <c r="B85" s="156"/>
      <c r="C85" s="128"/>
      <c r="D85" s="55" t="s">
        <v>544</v>
      </c>
      <c r="E85" s="56">
        <v>1</v>
      </c>
      <c r="F85" s="159"/>
      <c r="G85" s="139"/>
      <c r="H85" s="135"/>
    </row>
    <row r="86" spans="1:8" ht="12.75" customHeight="1">
      <c r="A86" s="119"/>
      <c r="B86" s="156"/>
      <c r="C86" s="128"/>
      <c r="D86" s="55" t="s">
        <v>98</v>
      </c>
      <c r="E86" s="56">
        <v>22</v>
      </c>
      <c r="F86" s="159"/>
      <c r="G86" s="139"/>
      <c r="H86" s="135"/>
    </row>
    <row r="87" spans="1:8" ht="12.75" customHeight="1">
      <c r="A87" s="119"/>
      <c r="B87" s="156"/>
      <c r="C87" s="128"/>
      <c r="D87" s="55" t="s">
        <v>545</v>
      </c>
      <c r="E87" s="56">
        <v>1</v>
      </c>
      <c r="F87" s="159"/>
      <c r="G87" s="139"/>
      <c r="H87" s="135"/>
    </row>
    <row r="88" spans="1:8" ht="12.75" customHeight="1">
      <c r="A88" s="119"/>
      <c r="B88" s="156"/>
      <c r="C88" s="128"/>
      <c r="D88" s="55" t="s">
        <v>546</v>
      </c>
      <c r="E88" s="56">
        <v>1</v>
      </c>
      <c r="F88" s="159"/>
      <c r="G88" s="139"/>
      <c r="H88" s="135"/>
    </row>
    <row r="89" spans="1:8" ht="13.5" customHeight="1">
      <c r="A89" s="119"/>
      <c r="B89" s="156"/>
      <c r="C89" s="128"/>
      <c r="D89" s="55" t="s">
        <v>96</v>
      </c>
      <c r="E89" s="56">
        <v>2</v>
      </c>
      <c r="F89" s="159"/>
      <c r="G89" s="139"/>
      <c r="H89" s="135"/>
    </row>
    <row r="90" spans="1:8" ht="12.75" customHeight="1" thickBot="1">
      <c r="A90" s="141"/>
      <c r="B90" s="165"/>
      <c r="C90" s="131"/>
      <c r="D90" s="58" t="s">
        <v>97</v>
      </c>
      <c r="E90" s="59">
        <v>1</v>
      </c>
      <c r="F90" s="160"/>
      <c r="G90" s="161"/>
      <c r="H90" s="136"/>
    </row>
    <row r="91" spans="1:8" ht="12.75" customHeight="1">
      <c r="A91" s="66">
        <v>12</v>
      </c>
      <c r="B91" s="27" t="s">
        <v>227</v>
      </c>
      <c r="C91" s="120"/>
      <c r="D91" s="97" t="s">
        <v>102</v>
      </c>
      <c r="E91" s="54">
        <v>1</v>
      </c>
      <c r="F91" s="157"/>
      <c r="G91" s="158"/>
      <c r="H91" s="134"/>
    </row>
    <row r="92" spans="1:8" ht="12.75" customHeight="1">
      <c r="A92" s="119"/>
      <c r="B92" s="29"/>
      <c r="C92" s="128"/>
      <c r="D92" s="89" t="s">
        <v>103</v>
      </c>
      <c r="E92" s="56">
        <v>1</v>
      </c>
      <c r="F92" s="159"/>
      <c r="G92" s="139"/>
      <c r="H92" s="135"/>
    </row>
    <row r="93" spans="1:8" ht="12.75" customHeight="1">
      <c r="A93" s="119"/>
      <c r="B93" s="29"/>
      <c r="C93" s="128"/>
      <c r="D93" s="89" t="s">
        <v>104</v>
      </c>
      <c r="E93" s="56">
        <v>1</v>
      </c>
      <c r="F93" s="159"/>
      <c r="G93" s="139"/>
      <c r="H93" s="135"/>
    </row>
    <row r="94" spans="1:8" ht="12.75" customHeight="1">
      <c r="A94" s="119"/>
      <c r="B94" s="29"/>
      <c r="C94" s="128"/>
      <c r="D94" s="89" t="s">
        <v>105</v>
      </c>
      <c r="E94" s="56">
        <v>1</v>
      </c>
      <c r="F94" s="159"/>
      <c r="G94" s="139"/>
      <c r="H94" s="135"/>
    </row>
    <row r="95" spans="1:8" ht="12.75" customHeight="1">
      <c r="A95" s="119"/>
      <c r="B95" s="29"/>
      <c r="C95" s="128"/>
      <c r="D95" s="89" t="s">
        <v>106</v>
      </c>
      <c r="E95" s="56">
        <v>1</v>
      </c>
      <c r="F95" s="159"/>
      <c r="G95" s="139"/>
      <c r="H95" s="135"/>
    </row>
    <row r="96" spans="1:8" ht="12.75" customHeight="1" thickBot="1">
      <c r="A96" s="141"/>
      <c r="B96" s="30"/>
      <c r="C96" s="131"/>
      <c r="D96" s="98" t="s">
        <v>107</v>
      </c>
      <c r="E96" s="59">
        <v>1</v>
      </c>
      <c r="F96" s="160"/>
      <c r="G96" s="161"/>
      <c r="H96" s="136"/>
    </row>
    <row r="97" spans="1:8" ht="12.75" customHeight="1">
      <c r="A97" s="66">
        <v>13</v>
      </c>
      <c r="B97" s="27" t="s">
        <v>383</v>
      </c>
      <c r="C97" s="120"/>
      <c r="D97" s="53" t="s">
        <v>175</v>
      </c>
      <c r="E97" s="54">
        <v>1</v>
      </c>
      <c r="F97" s="137"/>
      <c r="G97" s="158"/>
      <c r="H97" s="134"/>
    </row>
    <row r="98" spans="1:8" ht="12.75" customHeight="1" thickBot="1">
      <c r="A98" s="141"/>
      <c r="B98" s="30"/>
      <c r="C98" s="131"/>
      <c r="D98" s="58" t="s">
        <v>176</v>
      </c>
      <c r="E98" s="59">
        <v>22</v>
      </c>
      <c r="F98" s="140"/>
      <c r="G98" s="161"/>
      <c r="H98" s="136"/>
    </row>
    <row r="99" spans="1:8" ht="15" customHeight="1" thickBot="1">
      <c r="A99" s="317" t="s">
        <v>219</v>
      </c>
      <c r="B99" s="318"/>
      <c r="C99" s="318"/>
      <c r="D99" s="318"/>
      <c r="E99" s="319"/>
      <c r="F99" s="320"/>
      <c r="G99" s="318"/>
      <c r="H99" s="319"/>
    </row>
    <row r="100" spans="1:8" ht="12.75" customHeight="1">
      <c r="A100" s="25">
        <v>1</v>
      </c>
      <c r="B100" s="49" t="s">
        <v>382</v>
      </c>
      <c r="C100" s="90"/>
      <c r="D100" s="97" t="s">
        <v>303</v>
      </c>
      <c r="E100" s="54">
        <v>2</v>
      </c>
      <c r="F100" s="94"/>
      <c r="G100" s="81"/>
      <c r="H100" s="82"/>
    </row>
    <row r="101" spans="1:8" ht="13.5" customHeight="1">
      <c r="A101" s="21"/>
      <c r="B101" s="28"/>
      <c r="C101" s="84"/>
      <c r="D101" s="89" t="s">
        <v>304</v>
      </c>
      <c r="E101" s="56">
        <v>1</v>
      </c>
      <c r="F101" s="95"/>
      <c r="G101" s="71"/>
      <c r="H101" s="72"/>
    </row>
    <row r="102" spans="1:8" ht="12" customHeight="1">
      <c r="A102" s="21"/>
      <c r="B102" s="28"/>
      <c r="C102" s="84"/>
      <c r="D102" s="89" t="s">
        <v>305</v>
      </c>
      <c r="E102" s="56">
        <v>1</v>
      </c>
      <c r="F102" s="95"/>
      <c r="G102" s="71"/>
      <c r="H102" s="72"/>
    </row>
    <row r="103" spans="1:8" ht="15" customHeight="1">
      <c r="A103" s="21"/>
      <c r="B103" s="28"/>
      <c r="C103" s="84"/>
      <c r="D103" s="89" t="s">
        <v>306</v>
      </c>
      <c r="E103" s="56">
        <v>1</v>
      </c>
      <c r="F103" s="95"/>
      <c r="G103" s="71"/>
      <c r="H103" s="72"/>
    </row>
    <row r="104" spans="1:8" ht="12.75" customHeight="1" thickBot="1">
      <c r="A104" s="26"/>
      <c r="B104" s="31"/>
      <c r="C104" s="93"/>
      <c r="D104" s="98" t="s">
        <v>307</v>
      </c>
      <c r="E104" s="59">
        <v>1</v>
      </c>
      <c r="F104" s="96"/>
      <c r="G104" s="83"/>
      <c r="H104" s="73"/>
    </row>
    <row r="105" spans="1:8" ht="12.75" customHeight="1">
      <c r="A105" s="25">
        <v>2</v>
      </c>
      <c r="B105" s="49" t="s">
        <v>228</v>
      </c>
      <c r="C105" s="90"/>
      <c r="D105" s="53" t="s">
        <v>177</v>
      </c>
      <c r="E105" s="54">
        <v>22</v>
      </c>
      <c r="F105" s="94"/>
      <c r="G105" s="81"/>
      <c r="H105" s="82"/>
    </row>
    <row r="106" spans="1:8" ht="15">
      <c r="A106" s="21"/>
      <c r="B106" s="28"/>
      <c r="C106" s="84"/>
      <c r="D106" s="55" t="s">
        <v>178</v>
      </c>
      <c r="E106" s="56">
        <v>1</v>
      </c>
      <c r="F106" s="95"/>
      <c r="G106" s="71"/>
      <c r="H106" s="72"/>
    </row>
    <row r="107" spans="1:8" ht="12.75" customHeight="1">
      <c r="A107" s="21"/>
      <c r="B107" s="28"/>
      <c r="C107" s="84"/>
      <c r="D107" s="55" t="s">
        <v>372</v>
      </c>
      <c r="E107" s="56">
        <v>1</v>
      </c>
      <c r="F107" s="95"/>
      <c r="G107" s="71"/>
      <c r="H107" s="72"/>
    </row>
    <row r="108" spans="1:8" ht="10.5" customHeight="1" thickBot="1">
      <c r="A108" s="26"/>
      <c r="B108" s="31"/>
      <c r="C108" s="93"/>
      <c r="D108" s="58" t="s">
        <v>179</v>
      </c>
      <c r="E108" s="59">
        <v>1</v>
      </c>
      <c r="F108" s="96"/>
      <c r="G108" s="83"/>
      <c r="H108" s="73"/>
    </row>
    <row r="109" spans="1:8" ht="11.25" customHeight="1">
      <c r="A109" s="25">
        <v>3</v>
      </c>
      <c r="B109" s="49" t="s">
        <v>381</v>
      </c>
      <c r="C109" s="90"/>
      <c r="D109" s="53" t="s">
        <v>180</v>
      </c>
      <c r="E109" s="99">
        <v>1</v>
      </c>
      <c r="F109" s="94"/>
      <c r="G109" s="81"/>
      <c r="H109" s="82"/>
    </row>
    <row r="110" spans="1:8" ht="10.5" customHeight="1">
      <c r="A110" s="21"/>
      <c r="B110" s="28"/>
      <c r="C110" s="84"/>
      <c r="D110" s="55" t="s">
        <v>181</v>
      </c>
      <c r="E110" s="100">
        <v>1</v>
      </c>
      <c r="F110" s="95"/>
      <c r="G110" s="71"/>
      <c r="H110" s="72"/>
    </row>
    <row r="111" spans="1:8" ht="11.25" customHeight="1">
      <c r="A111" s="21"/>
      <c r="B111" s="28"/>
      <c r="C111" s="84"/>
      <c r="D111" s="55" t="s">
        <v>182</v>
      </c>
      <c r="E111" s="100">
        <v>1</v>
      </c>
      <c r="F111" s="95"/>
      <c r="G111" s="71"/>
      <c r="H111" s="72"/>
    </row>
    <row r="112" spans="1:8" ht="12" customHeight="1">
      <c r="A112" s="21"/>
      <c r="B112" s="28"/>
      <c r="C112" s="84"/>
      <c r="D112" s="55" t="s">
        <v>183</v>
      </c>
      <c r="E112" s="100">
        <v>1</v>
      </c>
      <c r="F112" s="95"/>
      <c r="G112" s="71"/>
      <c r="H112" s="72"/>
    </row>
    <row r="113" spans="1:8" ht="12" customHeight="1">
      <c r="A113" s="21"/>
      <c r="B113" s="28"/>
      <c r="C113" s="84"/>
      <c r="D113" s="55" t="s">
        <v>184</v>
      </c>
      <c r="E113" s="100">
        <v>1</v>
      </c>
      <c r="F113" s="95"/>
      <c r="G113" s="71"/>
      <c r="H113" s="72"/>
    </row>
    <row r="114" spans="1:8" ht="10.5" customHeight="1">
      <c r="A114" s="21"/>
      <c r="B114" s="28"/>
      <c r="C114" s="84"/>
      <c r="D114" s="55" t="s">
        <v>185</v>
      </c>
      <c r="E114" s="100">
        <v>1</v>
      </c>
      <c r="F114" s="95"/>
      <c r="G114" s="71"/>
      <c r="H114" s="72"/>
    </row>
    <row r="115" spans="1:8" ht="12.75" customHeight="1">
      <c r="A115" s="21"/>
      <c r="B115" s="28"/>
      <c r="C115" s="84"/>
      <c r="D115" s="55" t="s">
        <v>186</v>
      </c>
      <c r="E115" s="100">
        <v>1</v>
      </c>
      <c r="F115" s="95"/>
      <c r="G115" s="71"/>
      <c r="H115" s="72"/>
    </row>
    <row r="116" spans="1:8" ht="13.5" customHeight="1">
      <c r="A116" s="21"/>
      <c r="B116" s="28"/>
      <c r="C116" s="84"/>
      <c r="D116" s="55" t="s">
        <v>187</v>
      </c>
      <c r="E116" s="100">
        <v>1</v>
      </c>
      <c r="F116" s="95"/>
      <c r="G116" s="71"/>
      <c r="H116" s="72"/>
    </row>
    <row r="117" spans="1:8" ht="12.75" customHeight="1">
      <c r="A117" s="21"/>
      <c r="B117" s="28"/>
      <c r="C117" s="84"/>
      <c r="D117" s="55" t="s">
        <v>188</v>
      </c>
      <c r="E117" s="100">
        <v>1</v>
      </c>
      <c r="F117" s="95"/>
      <c r="G117" s="71"/>
      <c r="H117" s="72"/>
    </row>
    <row r="118" spans="1:8" ht="12.75" customHeight="1">
      <c r="A118" s="21"/>
      <c r="B118" s="28"/>
      <c r="C118" s="84"/>
      <c r="D118" s="55" t="s">
        <v>189</v>
      </c>
      <c r="E118" s="100">
        <v>1</v>
      </c>
      <c r="F118" s="95"/>
      <c r="G118" s="71"/>
      <c r="H118" s="72"/>
    </row>
    <row r="119" spans="1:8" ht="12.75" customHeight="1">
      <c r="A119" s="21"/>
      <c r="B119" s="28"/>
      <c r="C119" s="84"/>
      <c r="D119" s="55" t="s">
        <v>190</v>
      </c>
      <c r="E119" s="100">
        <v>1</v>
      </c>
      <c r="F119" s="95"/>
      <c r="G119" s="71"/>
      <c r="H119" s="72"/>
    </row>
    <row r="120" spans="1:8" ht="12.75" customHeight="1">
      <c r="A120" s="21"/>
      <c r="B120" s="28"/>
      <c r="C120" s="84"/>
      <c r="D120" s="55" t="s">
        <v>191</v>
      </c>
      <c r="E120" s="100">
        <v>1</v>
      </c>
      <c r="F120" s="95"/>
      <c r="G120" s="71"/>
      <c r="H120" s="72"/>
    </row>
    <row r="121" spans="1:8" ht="11.25" customHeight="1">
      <c r="A121" s="21"/>
      <c r="B121" s="28"/>
      <c r="C121" s="84"/>
      <c r="D121" s="55" t="s">
        <v>192</v>
      </c>
      <c r="E121" s="100">
        <v>1</v>
      </c>
      <c r="F121" s="95"/>
      <c r="G121" s="71"/>
      <c r="H121" s="72"/>
    </row>
    <row r="122" spans="1:8" ht="11.25" customHeight="1">
      <c r="A122" s="21"/>
      <c r="B122" s="28"/>
      <c r="C122" s="84"/>
      <c r="D122" s="55" t="s">
        <v>193</v>
      </c>
      <c r="E122" s="100">
        <v>1</v>
      </c>
      <c r="F122" s="95"/>
      <c r="G122" s="71"/>
      <c r="H122" s="72"/>
    </row>
    <row r="123" spans="1:8" ht="12.75" customHeight="1">
      <c r="A123" s="21"/>
      <c r="B123" s="28"/>
      <c r="C123" s="84"/>
      <c r="D123" s="55" t="s">
        <v>194</v>
      </c>
      <c r="E123" s="100">
        <v>1</v>
      </c>
      <c r="F123" s="95"/>
      <c r="G123" s="71"/>
      <c r="H123" s="72"/>
    </row>
    <row r="124" spans="1:8" ht="12" customHeight="1">
      <c r="A124" s="21"/>
      <c r="B124" s="28"/>
      <c r="C124" s="84"/>
      <c r="D124" s="55" t="s">
        <v>195</v>
      </c>
      <c r="E124" s="100">
        <v>2</v>
      </c>
      <c r="F124" s="95"/>
      <c r="G124" s="71"/>
      <c r="H124" s="72"/>
    </row>
    <row r="125" spans="1:8" ht="12" customHeight="1">
      <c r="A125" s="21"/>
      <c r="B125" s="28"/>
      <c r="C125" s="84"/>
      <c r="D125" s="55" t="s">
        <v>196</v>
      </c>
      <c r="E125" s="100">
        <v>2</v>
      </c>
      <c r="F125" s="95"/>
      <c r="G125" s="71"/>
      <c r="H125" s="72"/>
    </row>
    <row r="126" spans="1:8" ht="11.25" customHeight="1">
      <c r="A126" s="21"/>
      <c r="B126" s="28"/>
      <c r="C126" s="84"/>
      <c r="D126" s="55" t="s">
        <v>197</v>
      </c>
      <c r="E126" s="100">
        <v>1</v>
      </c>
      <c r="F126" s="95"/>
      <c r="G126" s="71"/>
      <c r="H126" s="72"/>
    </row>
    <row r="127" spans="1:8" ht="15">
      <c r="A127" s="21"/>
      <c r="B127" s="28"/>
      <c r="C127" s="84"/>
      <c r="D127" s="55" t="s">
        <v>198</v>
      </c>
      <c r="E127" s="100">
        <v>1</v>
      </c>
      <c r="F127" s="95"/>
      <c r="G127" s="71"/>
      <c r="H127" s="72"/>
    </row>
    <row r="128" spans="1:8" ht="15">
      <c r="A128" s="21"/>
      <c r="B128" s="28"/>
      <c r="C128" s="84"/>
      <c r="D128" s="55" t="s">
        <v>199</v>
      </c>
      <c r="E128" s="100">
        <v>1</v>
      </c>
      <c r="F128" s="95"/>
      <c r="G128" s="71"/>
      <c r="H128" s="72"/>
    </row>
    <row r="129" spans="1:8" ht="15">
      <c r="A129" s="21"/>
      <c r="B129" s="28"/>
      <c r="C129" s="84"/>
      <c r="D129" s="55" t="s">
        <v>200</v>
      </c>
      <c r="E129" s="100">
        <v>1</v>
      </c>
      <c r="F129" s="95"/>
      <c r="G129" s="71"/>
      <c r="H129" s="72"/>
    </row>
    <row r="130" spans="1:8" ht="11.25" customHeight="1">
      <c r="A130" s="21"/>
      <c r="B130" s="28"/>
      <c r="C130" s="84"/>
      <c r="D130" s="55" t="s">
        <v>201</v>
      </c>
      <c r="E130" s="100">
        <v>1</v>
      </c>
      <c r="F130" s="95"/>
      <c r="G130" s="71"/>
      <c r="H130" s="72"/>
    </row>
    <row r="131" spans="1:8" ht="12" customHeight="1">
      <c r="A131" s="21"/>
      <c r="B131" s="28"/>
      <c r="C131" s="84"/>
      <c r="D131" s="55" t="s">
        <v>202</v>
      </c>
      <c r="E131" s="100">
        <v>1</v>
      </c>
      <c r="F131" s="95"/>
      <c r="G131" s="71"/>
      <c r="H131" s="72"/>
    </row>
    <row r="132" spans="1:8" ht="12" customHeight="1">
      <c r="A132" s="21"/>
      <c r="B132" s="28"/>
      <c r="C132" s="84"/>
      <c r="D132" s="55" t="s">
        <v>203</v>
      </c>
      <c r="E132" s="100">
        <v>1</v>
      </c>
      <c r="F132" s="95"/>
      <c r="G132" s="71"/>
      <c r="H132" s="72"/>
    </row>
    <row r="133" spans="1:8" ht="12" customHeight="1">
      <c r="A133" s="21"/>
      <c r="B133" s="28"/>
      <c r="C133" s="84"/>
      <c r="D133" s="55" t="s">
        <v>204</v>
      </c>
      <c r="E133" s="100">
        <v>1</v>
      </c>
      <c r="F133" s="95"/>
      <c r="G133" s="71"/>
      <c r="H133" s="72"/>
    </row>
    <row r="134" spans="1:8" ht="11.25" customHeight="1">
      <c r="A134" s="21"/>
      <c r="B134" s="28"/>
      <c r="C134" s="84"/>
      <c r="D134" s="55" t="s">
        <v>205</v>
      </c>
      <c r="E134" s="100">
        <v>1</v>
      </c>
      <c r="F134" s="95"/>
      <c r="G134" s="71"/>
      <c r="H134" s="72"/>
    </row>
    <row r="135" spans="1:8" ht="12" customHeight="1">
      <c r="A135" s="21"/>
      <c r="B135" s="28"/>
      <c r="C135" s="84"/>
      <c r="D135" s="55" t="s">
        <v>206</v>
      </c>
      <c r="E135" s="100">
        <v>1</v>
      </c>
      <c r="F135" s="95"/>
      <c r="G135" s="71"/>
      <c r="H135" s="72"/>
    </row>
    <row r="136" spans="1:8" ht="11.25" customHeight="1">
      <c r="A136" s="21"/>
      <c r="B136" s="28"/>
      <c r="C136" s="84"/>
      <c r="D136" s="55" t="s">
        <v>207</v>
      </c>
      <c r="E136" s="100">
        <v>1</v>
      </c>
      <c r="F136" s="95"/>
      <c r="G136" s="71"/>
      <c r="H136" s="72"/>
    </row>
    <row r="137" spans="1:8" ht="10.5" customHeight="1">
      <c r="A137" s="21"/>
      <c r="B137" s="28"/>
      <c r="C137" s="84"/>
      <c r="D137" s="55" t="s">
        <v>208</v>
      </c>
      <c r="E137" s="100">
        <v>1</v>
      </c>
      <c r="F137" s="95"/>
      <c r="G137" s="71"/>
      <c r="H137" s="72"/>
    </row>
    <row r="138" spans="1:8" ht="12" customHeight="1" thickBot="1">
      <c r="A138" s="26"/>
      <c r="B138" s="31"/>
      <c r="C138" s="93"/>
      <c r="D138" s="58" t="s">
        <v>209</v>
      </c>
      <c r="E138" s="101">
        <v>1</v>
      </c>
      <c r="F138" s="96"/>
      <c r="G138" s="83"/>
      <c r="H138" s="73"/>
    </row>
    <row r="139" spans="1:8" ht="10.5" customHeight="1">
      <c r="A139" s="25">
        <v>4</v>
      </c>
      <c r="B139" s="49" t="s">
        <v>473</v>
      </c>
      <c r="C139" s="49"/>
      <c r="D139" s="53" t="s">
        <v>487</v>
      </c>
      <c r="E139" s="54">
        <v>1</v>
      </c>
      <c r="F139" s="94"/>
      <c r="G139" s="81"/>
      <c r="H139" s="82"/>
    </row>
    <row r="140" spans="1:8" ht="11.25" customHeight="1" thickBot="1">
      <c r="A140" s="26"/>
      <c r="B140" s="31"/>
      <c r="C140" s="31"/>
      <c r="D140" s="58" t="s">
        <v>488</v>
      </c>
      <c r="E140" s="59">
        <v>1</v>
      </c>
      <c r="F140" s="96"/>
      <c r="G140" s="83"/>
      <c r="H140" s="73"/>
    </row>
    <row r="141" spans="1:8" ht="12.75" customHeight="1">
      <c r="A141" s="25">
        <v>5</v>
      </c>
      <c r="B141" s="49" t="s">
        <v>474</v>
      </c>
      <c r="C141" s="49"/>
      <c r="D141" s="53" t="s">
        <v>489</v>
      </c>
      <c r="E141" s="99">
        <v>22</v>
      </c>
      <c r="F141" s="94"/>
      <c r="G141" s="81"/>
      <c r="H141" s="82"/>
    </row>
    <row r="142" spans="1:8" ht="10.5" customHeight="1">
      <c r="A142" s="21"/>
      <c r="B142" s="28"/>
      <c r="C142" s="28"/>
      <c r="D142" s="89" t="s">
        <v>368</v>
      </c>
      <c r="E142" s="56">
        <v>1</v>
      </c>
      <c r="F142" s="95"/>
      <c r="G142" s="71"/>
      <c r="H142" s="72"/>
    </row>
    <row r="143" spans="1:8" ht="12.75" customHeight="1">
      <c r="A143" s="21"/>
      <c r="B143" s="28"/>
      <c r="C143" s="28"/>
      <c r="D143" s="89" t="s">
        <v>369</v>
      </c>
      <c r="E143" s="56">
        <v>1</v>
      </c>
      <c r="F143" s="95"/>
      <c r="G143" s="71"/>
      <c r="H143" s="72"/>
    </row>
    <row r="144" spans="1:8" ht="22.5">
      <c r="A144" s="21"/>
      <c r="B144" s="28"/>
      <c r="C144" s="28"/>
      <c r="D144" s="55" t="s">
        <v>370</v>
      </c>
      <c r="E144" s="56">
        <v>1</v>
      </c>
      <c r="F144" s="95"/>
      <c r="G144" s="71"/>
      <c r="H144" s="72"/>
    </row>
    <row r="145" spans="1:8" ht="13.5" customHeight="1" thickBot="1">
      <c r="A145" s="26"/>
      <c r="B145" s="31"/>
      <c r="C145" s="31"/>
      <c r="D145" s="98" t="s">
        <v>371</v>
      </c>
      <c r="E145" s="59">
        <v>1</v>
      </c>
      <c r="F145" s="96"/>
      <c r="G145" s="83"/>
      <c r="H145" s="73"/>
    </row>
    <row r="146" spans="1:8" ht="14.25" customHeight="1" thickBot="1">
      <c r="A146" s="34">
        <v>6</v>
      </c>
      <c r="B146" s="32" t="s">
        <v>112</v>
      </c>
      <c r="C146" s="169"/>
      <c r="D146" s="70" t="s">
        <v>124</v>
      </c>
      <c r="E146" s="170">
        <v>1</v>
      </c>
      <c r="F146" s="166"/>
      <c r="G146" s="167"/>
      <c r="H146" s="168"/>
    </row>
    <row r="147" spans="1:8" ht="27" customHeight="1">
      <c r="A147" s="21">
        <v>7</v>
      </c>
      <c r="B147" s="28" t="s">
        <v>229</v>
      </c>
      <c r="C147" s="84"/>
      <c r="D147" s="108" t="s">
        <v>108</v>
      </c>
      <c r="E147" s="154">
        <v>1</v>
      </c>
      <c r="F147" s="94"/>
      <c r="G147" s="81"/>
      <c r="H147" s="82"/>
    </row>
    <row r="148" spans="1:8" ht="12" customHeight="1" thickBot="1">
      <c r="A148" s="21"/>
      <c r="B148" s="28"/>
      <c r="C148" s="84"/>
      <c r="D148" s="58" t="s">
        <v>109</v>
      </c>
      <c r="E148" s="101">
        <v>1</v>
      </c>
      <c r="F148" s="96"/>
      <c r="G148" s="83"/>
      <c r="H148" s="73"/>
    </row>
    <row r="149" spans="1:8" ht="14.25" customHeight="1">
      <c r="A149" s="25">
        <v>8</v>
      </c>
      <c r="B149" s="49" t="s">
        <v>383</v>
      </c>
      <c r="C149" s="90"/>
      <c r="D149" s="53" t="s">
        <v>175</v>
      </c>
      <c r="E149" s="54">
        <v>1</v>
      </c>
      <c r="F149" s="102"/>
      <c r="G149" s="79"/>
      <c r="H149" s="80"/>
    </row>
    <row r="150" spans="1:8" ht="16.5" thickBot="1">
      <c r="A150" s="91"/>
      <c r="B150" s="92"/>
      <c r="C150" s="93"/>
      <c r="D150" s="58" t="s">
        <v>176</v>
      </c>
      <c r="E150" s="59">
        <v>22</v>
      </c>
      <c r="F150" s="96"/>
      <c r="G150" s="83"/>
      <c r="H150" s="73"/>
    </row>
    <row r="151" spans="1:8" ht="12.75" customHeight="1" thickBot="1">
      <c r="A151" s="312" t="s">
        <v>394</v>
      </c>
      <c r="B151" s="313"/>
      <c r="C151" s="313"/>
      <c r="D151" s="313"/>
      <c r="E151" s="313"/>
      <c r="F151" s="14"/>
      <c r="G151" s="14"/>
      <c r="H151" s="14"/>
    </row>
    <row r="152" spans="1:8" ht="15">
      <c r="A152" s="25">
        <v>1</v>
      </c>
      <c r="B152" s="49" t="s">
        <v>395</v>
      </c>
      <c r="C152" s="65"/>
      <c r="D152" s="97" t="s">
        <v>210</v>
      </c>
      <c r="E152" s="54">
        <v>1</v>
      </c>
      <c r="F152" s="94"/>
      <c r="G152" s="81"/>
      <c r="H152" s="82"/>
    </row>
    <row r="153" spans="1:8" ht="12" customHeight="1">
      <c r="A153" s="21"/>
      <c r="B153" s="28"/>
      <c r="C153" s="63"/>
      <c r="D153" s="89" t="s">
        <v>211</v>
      </c>
      <c r="E153" s="56">
        <v>1</v>
      </c>
      <c r="F153" s="95"/>
      <c r="G153" s="71"/>
      <c r="H153" s="72"/>
    </row>
    <row r="154" spans="1:8" ht="13.5" customHeight="1">
      <c r="A154" s="21"/>
      <c r="B154" s="28"/>
      <c r="C154" s="63"/>
      <c r="D154" s="89" t="s">
        <v>212</v>
      </c>
      <c r="E154" s="56">
        <v>1</v>
      </c>
      <c r="F154" s="95"/>
      <c r="G154" s="71"/>
      <c r="H154" s="72"/>
    </row>
    <row r="155" spans="1:8" ht="13.5" customHeight="1">
      <c r="A155" s="21"/>
      <c r="B155" s="28"/>
      <c r="C155" s="63"/>
      <c r="D155" s="89" t="s">
        <v>213</v>
      </c>
      <c r="E155" s="56">
        <v>1</v>
      </c>
      <c r="F155" s="95"/>
      <c r="G155" s="71"/>
      <c r="H155" s="72"/>
    </row>
    <row r="156" spans="1:8" ht="12.75" customHeight="1">
      <c r="A156" s="21"/>
      <c r="B156" s="28"/>
      <c r="C156" s="63"/>
      <c r="D156" s="89" t="s">
        <v>214</v>
      </c>
      <c r="E156" s="56">
        <v>1</v>
      </c>
      <c r="F156" s="95"/>
      <c r="G156" s="71"/>
      <c r="H156" s="72"/>
    </row>
    <row r="157" spans="1:8" ht="14.25" customHeight="1" thickBot="1">
      <c r="A157" s="26"/>
      <c r="B157" s="31"/>
      <c r="C157" s="64"/>
      <c r="D157" s="98" t="s">
        <v>215</v>
      </c>
      <c r="E157" s="59">
        <v>1</v>
      </c>
      <c r="F157" s="96"/>
      <c r="G157" s="83"/>
      <c r="H157" s="73"/>
    </row>
    <row r="158" spans="1:8" ht="31.5" customHeight="1" thickBot="1">
      <c r="A158" s="21">
        <v>2</v>
      </c>
      <c r="B158" s="112" t="s">
        <v>527</v>
      </c>
      <c r="C158" s="63"/>
      <c r="D158" s="110"/>
      <c r="E158" s="111"/>
      <c r="F158" s="103"/>
      <c r="G158" s="104"/>
      <c r="H158" s="105"/>
    </row>
    <row r="159" spans="1:8" ht="15">
      <c r="A159" s="25">
        <v>3</v>
      </c>
      <c r="B159" s="49" t="s">
        <v>447</v>
      </c>
      <c r="C159" s="65"/>
      <c r="D159" s="53" t="s">
        <v>560</v>
      </c>
      <c r="E159" s="54">
        <v>22</v>
      </c>
      <c r="F159" s="94"/>
      <c r="G159" s="81"/>
      <c r="H159" s="82"/>
    </row>
    <row r="160" spans="1:8" ht="15">
      <c r="A160" s="21"/>
      <c r="B160" s="28"/>
      <c r="C160" s="63"/>
      <c r="D160" s="55" t="s">
        <v>561</v>
      </c>
      <c r="E160" s="56">
        <v>1</v>
      </c>
      <c r="F160" s="95"/>
      <c r="G160" s="71"/>
      <c r="H160" s="72"/>
    </row>
    <row r="161" spans="1:8" ht="22.5">
      <c r="A161" s="21"/>
      <c r="B161" s="28"/>
      <c r="C161" s="63"/>
      <c r="D161" s="55" t="s">
        <v>562</v>
      </c>
      <c r="E161" s="56">
        <v>2</v>
      </c>
      <c r="F161" s="95"/>
      <c r="G161" s="71"/>
      <c r="H161" s="72"/>
    </row>
    <row r="162" spans="1:8" ht="22.5">
      <c r="A162" s="21"/>
      <c r="B162" s="28"/>
      <c r="C162" s="63"/>
      <c r="D162" s="55" t="s">
        <v>563</v>
      </c>
      <c r="E162" s="56">
        <v>1</v>
      </c>
      <c r="F162" s="95"/>
      <c r="G162" s="71"/>
      <c r="H162" s="72"/>
    </row>
    <row r="163" spans="1:8" ht="15">
      <c r="A163" s="21"/>
      <c r="B163" s="28"/>
      <c r="C163" s="63"/>
      <c r="D163" s="55" t="s">
        <v>564</v>
      </c>
      <c r="E163" s="56">
        <v>1</v>
      </c>
      <c r="F163" s="95"/>
      <c r="G163" s="71"/>
      <c r="H163" s="72"/>
    </row>
    <row r="164" spans="1:8" ht="15">
      <c r="A164" s="21"/>
      <c r="B164" s="28"/>
      <c r="C164" s="63"/>
      <c r="D164" s="55" t="s">
        <v>565</v>
      </c>
      <c r="E164" s="56">
        <v>1</v>
      </c>
      <c r="F164" s="95"/>
      <c r="G164" s="71"/>
      <c r="H164" s="72"/>
    </row>
    <row r="165" spans="1:8" ht="15">
      <c r="A165" s="21"/>
      <c r="B165" s="28"/>
      <c r="C165" s="63"/>
      <c r="D165" s="55" t="s">
        <v>566</v>
      </c>
      <c r="E165" s="56">
        <v>1</v>
      </c>
      <c r="F165" s="95"/>
      <c r="G165" s="71"/>
      <c r="H165" s="72"/>
    </row>
    <row r="166" spans="1:8" ht="15">
      <c r="A166" s="21"/>
      <c r="B166" s="28"/>
      <c r="C166" s="63"/>
      <c r="D166" s="55" t="s">
        <v>567</v>
      </c>
      <c r="E166" s="56">
        <v>1</v>
      </c>
      <c r="F166" s="95"/>
      <c r="G166" s="71"/>
      <c r="H166" s="72"/>
    </row>
    <row r="167" spans="1:8" ht="15.75" thickBot="1">
      <c r="A167" s="26"/>
      <c r="B167" s="31"/>
      <c r="C167" s="64"/>
      <c r="D167" s="132" t="s">
        <v>568</v>
      </c>
      <c r="E167" s="133">
        <v>1</v>
      </c>
      <c r="F167" s="96"/>
      <c r="G167" s="83"/>
      <c r="H167" s="73"/>
    </row>
    <row r="168" spans="1:8" ht="15">
      <c r="A168" s="25">
        <v>4</v>
      </c>
      <c r="B168" s="49" t="s">
        <v>226</v>
      </c>
      <c r="C168" s="65"/>
      <c r="D168" s="53" t="s">
        <v>94</v>
      </c>
      <c r="E168" s="54">
        <v>1</v>
      </c>
      <c r="F168" s="171"/>
      <c r="G168" s="172"/>
      <c r="H168" s="173"/>
    </row>
    <row r="169" spans="1:8" ht="15.75" thickBot="1">
      <c r="A169" s="106"/>
      <c r="B169" s="28"/>
      <c r="C169" s="63"/>
      <c r="D169" s="58" t="s">
        <v>95</v>
      </c>
      <c r="E169" s="59">
        <v>1</v>
      </c>
      <c r="F169" s="174"/>
      <c r="G169" s="175"/>
      <c r="H169" s="176"/>
    </row>
    <row r="170" spans="1:8" ht="16.5" thickBot="1">
      <c r="A170" s="312" t="s">
        <v>380</v>
      </c>
      <c r="B170" s="313"/>
      <c r="C170" s="313"/>
      <c r="D170" s="313"/>
      <c r="E170" s="313"/>
      <c r="F170" s="14"/>
      <c r="G170" s="14"/>
      <c r="H170" s="14"/>
    </row>
    <row r="171" spans="1:8" ht="24" customHeight="1" thickBot="1">
      <c r="A171" s="25">
        <v>1</v>
      </c>
      <c r="B171" s="49" t="s">
        <v>449</v>
      </c>
      <c r="C171" s="65"/>
      <c r="D171" s="177"/>
      <c r="E171" s="178"/>
      <c r="F171" s="179"/>
      <c r="G171" s="87"/>
      <c r="H171" s="74"/>
    </row>
    <row r="172" spans="1:8" ht="23.25" thickBot="1">
      <c r="A172" s="25">
        <v>2</v>
      </c>
      <c r="B172" s="49" t="s">
        <v>115</v>
      </c>
      <c r="C172" s="65"/>
      <c r="D172" s="53" t="s">
        <v>574</v>
      </c>
      <c r="E172" s="54">
        <v>1</v>
      </c>
      <c r="F172" s="179"/>
      <c r="G172" s="87"/>
      <c r="H172" s="74"/>
    </row>
    <row r="173" spans="1:8" ht="23.25" thickBot="1">
      <c r="A173" s="21"/>
      <c r="B173" s="28"/>
      <c r="C173" s="63"/>
      <c r="D173" s="55" t="s">
        <v>575</v>
      </c>
      <c r="E173" s="56">
        <v>1</v>
      </c>
      <c r="F173" s="179"/>
      <c r="G173" s="87"/>
      <c r="H173" s="74"/>
    </row>
    <row r="174" spans="1:8" ht="23.25" thickBot="1">
      <c r="A174" s="21"/>
      <c r="B174" s="28"/>
      <c r="C174" s="63"/>
      <c r="D174" s="55" t="s">
        <v>576</v>
      </c>
      <c r="E174" s="56">
        <v>1</v>
      </c>
      <c r="F174" s="179"/>
      <c r="G174" s="87"/>
      <c r="H174" s="74"/>
    </row>
    <row r="175" spans="1:8" ht="15.75" thickBot="1">
      <c r="A175" s="21"/>
      <c r="B175" s="28"/>
      <c r="C175" s="63"/>
      <c r="D175" s="58" t="s">
        <v>577</v>
      </c>
      <c r="E175" s="59">
        <v>1</v>
      </c>
      <c r="F175" s="179"/>
      <c r="G175" s="87"/>
      <c r="H175" s="74"/>
    </row>
    <row r="176" spans="1:8" ht="15.75" thickBot="1">
      <c r="A176" s="25">
        <v>3</v>
      </c>
      <c r="B176" s="27" t="s">
        <v>114</v>
      </c>
      <c r="C176" s="65"/>
      <c r="D176" s="53" t="s">
        <v>569</v>
      </c>
      <c r="E176" s="54">
        <v>1</v>
      </c>
      <c r="F176" s="179"/>
      <c r="G176" s="87"/>
      <c r="H176" s="74"/>
    </row>
    <row r="177" spans="1:8" ht="15.75" thickBot="1">
      <c r="A177" s="26"/>
      <c r="B177" s="29"/>
      <c r="C177" s="64"/>
      <c r="D177" s="58" t="s">
        <v>570</v>
      </c>
      <c r="E177" s="59">
        <v>1</v>
      </c>
      <c r="F177" s="179"/>
      <c r="G177" s="87"/>
      <c r="H177" s="74"/>
    </row>
    <row r="178" spans="1:8" ht="15">
      <c r="A178" s="188">
        <v>4</v>
      </c>
      <c r="B178" s="27" t="s">
        <v>331</v>
      </c>
      <c r="C178" s="14"/>
      <c r="D178" s="53" t="s">
        <v>571</v>
      </c>
      <c r="E178" s="54">
        <v>1</v>
      </c>
      <c r="F178" s="14"/>
      <c r="G178" s="14"/>
      <c r="H178" s="14"/>
    </row>
    <row r="179" spans="1:8" ht="15">
      <c r="A179" s="188"/>
      <c r="B179" s="29"/>
      <c r="C179" s="14"/>
      <c r="D179" s="55" t="s">
        <v>572</v>
      </c>
      <c r="E179" s="56">
        <v>1</v>
      </c>
      <c r="F179" s="14"/>
      <c r="G179" s="14"/>
      <c r="H179" s="14"/>
    </row>
    <row r="180" spans="1:8" ht="15.75" thickBot="1">
      <c r="A180" s="188"/>
      <c r="B180" s="29"/>
      <c r="C180" s="14"/>
      <c r="D180" s="58" t="s">
        <v>573</v>
      </c>
      <c r="E180" s="59">
        <v>1</v>
      </c>
      <c r="F180" s="14"/>
      <c r="G180" s="14"/>
      <c r="H180" s="14"/>
    </row>
    <row r="181" spans="1:8" ht="15.75" thickBot="1">
      <c r="A181" s="188">
        <v>5</v>
      </c>
      <c r="B181" s="27" t="s">
        <v>113</v>
      </c>
      <c r="C181" s="14"/>
      <c r="D181" s="189" t="s">
        <v>278</v>
      </c>
      <c r="E181" s="127">
        <v>3</v>
      </c>
      <c r="F181" s="14"/>
      <c r="G181" s="14"/>
      <c r="H181" s="14"/>
    </row>
    <row r="182" spans="1:8" ht="15.75" thickBot="1">
      <c r="A182" s="188"/>
      <c r="B182" s="27"/>
      <c r="C182" s="14"/>
      <c r="D182" s="190" t="s">
        <v>279</v>
      </c>
      <c r="E182" s="125">
        <v>1</v>
      </c>
      <c r="F182" s="14"/>
      <c r="G182" s="14"/>
      <c r="H182" s="14"/>
    </row>
    <row r="183" spans="1:8" ht="30">
      <c r="A183" s="188">
        <v>6</v>
      </c>
      <c r="B183" s="27" t="s">
        <v>116</v>
      </c>
      <c r="C183" s="14"/>
      <c r="D183" s="108" t="s">
        <v>280</v>
      </c>
      <c r="E183" s="127">
        <v>22</v>
      </c>
      <c r="F183" s="14"/>
      <c r="G183" s="14"/>
      <c r="H183" s="14"/>
    </row>
    <row r="184" spans="1:8" ht="23.25">
      <c r="A184" s="188"/>
      <c r="B184" s="29"/>
      <c r="C184" s="14"/>
      <c r="D184" s="191" t="s">
        <v>281</v>
      </c>
      <c r="E184" s="57">
        <v>1</v>
      </c>
      <c r="F184" s="14"/>
      <c r="G184" s="14"/>
      <c r="H184" s="14"/>
    </row>
    <row r="185" spans="1:8" ht="15">
      <c r="A185" s="188"/>
      <c r="B185" s="29"/>
      <c r="C185" s="14"/>
      <c r="D185" s="191" t="s">
        <v>282</v>
      </c>
      <c r="E185" s="57">
        <v>1</v>
      </c>
      <c r="F185" s="14"/>
      <c r="G185" s="14"/>
      <c r="H185" s="14"/>
    </row>
    <row r="186" spans="1:8" ht="15">
      <c r="A186" s="188"/>
      <c r="B186" s="29"/>
      <c r="C186" s="14"/>
      <c r="D186" s="191" t="s">
        <v>283</v>
      </c>
      <c r="E186" s="57">
        <v>1</v>
      </c>
      <c r="F186" s="14"/>
      <c r="G186" s="14"/>
      <c r="H186" s="14"/>
    </row>
    <row r="187" spans="1:8" ht="23.25">
      <c r="A187" s="188"/>
      <c r="B187" s="29"/>
      <c r="C187" s="14"/>
      <c r="D187" s="191" t="s">
        <v>284</v>
      </c>
      <c r="E187" s="57">
        <v>1</v>
      </c>
      <c r="F187" s="14"/>
      <c r="G187" s="14"/>
      <c r="H187" s="14"/>
    </row>
    <row r="188" spans="1:8" ht="23.25">
      <c r="A188" s="188"/>
      <c r="B188" s="29"/>
      <c r="C188" s="14"/>
      <c r="D188" s="191" t="s">
        <v>285</v>
      </c>
      <c r="E188" s="57">
        <v>1</v>
      </c>
      <c r="F188" s="14"/>
      <c r="G188" s="14"/>
      <c r="H188" s="14"/>
    </row>
    <row r="189" spans="1:8" ht="23.25">
      <c r="A189" s="188"/>
      <c r="B189" s="29"/>
      <c r="C189" s="14"/>
      <c r="D189" s="191" t="s">
        <v>286</v>
      </c>
      <c r="E189" s="57">
        <v>1</v>
      </c>
      <c r="F189" s="14"/>
      <c r="G189" s="14"/>
      <c r="H189" s="14"/>
    </row>
    <row r="190" spans="1:8" ht="15">
      <c r="A190" s="188"/>
      <c r="B190" s="29"/>
      <c r="C190" s="14"/>
      <c r="D190" s="191" t="s">
        <v>287</v>
      </c>
      <c r="E190" s="57">
        <v>1</v>
      </c>
      <c r="F190" s="14"/>
      <c r="G190" s="14"/>
      <c r="H190" s="14"/>
    </row>
    <row r="191" spans="1:8" ht="23.25">
      <c r="A191" s="188"/>
      <c r="B191" s="29"/>
      <c r="C191" s="14"/>
      <c r="D191" s="191" t="s">
        <v>288</v>
      </c>
      <c r="E191" s="57">
        <v>1</v>
      </c>
      <c r="F191" s="14"/>
      <c r="G191" s="14"/>
      <c r="H191" s="14"/>
    </row>
    <row r="192" spans="1:8" ht="23.25">
      <c r="A192" s="188"/>
      <c r="B192" s="29"/>
      <c r="C192" s="14"/>
      <c r="D192" s="191" t="s">
        <v>289</v>
      </c>
      <c r="E192" s="57">
        <v>1</v>
      </c>
      <c r="F192" s="14"/>
      <c r="G192" s="14"/>
      <c r="H192" s="14"/>
    </row>
    <row r="193" spans="1:8" ht="15">
      <c r="A193" s="188"/>
      <c r="B193" s="29"/>
      <c r="C193" s="14"/>
      <c r="D193" s="191" t="s">
        <v>290</v>
      </c>
      <c r="E193" s="57">
        <v>1</v>
      </c>
      <c r="F193" s="14"/>
      <c r="G193" s="14"/>
      <c r="H193" s="14"/>
    </row>
    <row r="194" spans="1:8" ht="23.25">
      <c r="A194" s="188"/>
      <c r="B194" s="29"/>
      <c r="C194" s="14"/>
      <c r="D194" s="191" t="s">
        <v>291</v>
      </c>
      <c r="E194" s="57">
        <v>1</v>
      </c>
      <c r="F194" s="14"/>
      <c r="G194" s="14"/>
      <c r="H194" s="14"/>
    </row>
    <row r="195" spans="1:8" ht="15">
      <c r="A195" s="188"/>
      <c r="B195" s="29"/>
      <c r="C195" s="14"/>
      <c r="D195" s="191" t="s">
        <v>292</v>
      </c>
      <c r="E195" s="57">
        <v>1</v>
      </c>
      <c r="F195" s="14"/>
      <c r="G195" s="14"/>
      <c r="H195" s="14"/>
    </row>
    <row r="196" spans="1:8" ht="15">
      <c r="A196" s="188"/>
      <c r="B196" s="29"/>
      <c r="C196" s="14"/>
      <c r="D196" s="191" t="s">
        <v>293</v>
      </c>
      <c r="E196" s="57">
        <v>1</v>
      </c>
      <c r="F196" s="14"/>
      <c r="G196" s="14"/>
      <c r="H196" s="14"/>
    </row>
    <row r="197" spans="1:8" ht="15">
      <c r="A197" s="188"/>
      <c r="B197" s="29"/>
      <c r="C197" s="14"/>
      <c r="D197" s="191" t="s">
        <v>294</v>
      </c>
      <c r="E197" s="57">
        <v>1</v>
      </c>
      <c r="F197" s="14"/>
      <c r="G197" s="14"/>
      <c r="H197" s="14"/>
    </row>
    <row r="198" spans="1:8" ht="15">
      <c r="A198" s="188"/>
      <c r="B198" s="29"/>
      <c r="C198" s="14"/>
      <c r="D198" s="191" t="s">
        <v>295</v>
      </c>
      <c r="E198" s="57">
        <v>1</v>
      </c>
      <c r="F198" s="14"/>
      <c r="G198" s="14"/>
      <c r="H198" s="14"/>
    </row>
    <row r="199" spans="1:8" ht="15">
      <c r="A199" s="188"/>
      <c r="B199" s="29"/>
      <c r="C199" s="14"/>
      <c r="D199" s="191" t="s">
        <v>296</v>
      </c>
      <c r="E199" s="57">
        <v>1</v>
      </c>
      <c r="F199" s="14"/>
      <c r="G199" s="14"/>
      <c r="H199" s="14"/>
    </row>
    <row r="200" spans="1:8" ht="23.25">
      <c r="A200" s="188"/>
      <c r="B200" s="29"/>
      <c r="C200" s="14"/>
      <c r="D200" s="191" t="s">
        <v>297</v>
      </c>
      <c r="E200" s="57">
        <v>1</v>
      </c>
      <c r="F200" s="14"/>
      <c r="G200" s="14"/>
      <c r="H200" s="14"/>
    </row>
    <row r="201" spans="1:8" ht="15">
      <c r="A201" s="188"/>
      <c r="B201" s="29"/>
      <c r="C201" s="14"/>
      <c r="D201" s="191" t="s">
        <v>298</v>
      </c>
      <c r="E201" s="57">
        <v>1</v>
      </c>
      <c r="F201" s="14"/>
      <c r="G201" s="14"/>
      <c r="H201" s="14"/>
    </row>
    <row r="202" spans="1:8" ht="15">
      <c r="A202" s="188"/>
      <c r="B202" s="29"/>
      <c r="C202" s="14"/>
      <c r="D202" s="191" t="s">
        <v>299</v>
      </c>
      <c r="E202" s="57">
        <v>1</v>
      </c>
      <c r="F202" s="14"/>
      <c r="G202" s="14"/>
      <c r="H202" s="14"/>
    </row>
    <row r="203" spans="1:8" ht="15.75" thickBot="1">
      <c r="A203" s="188"/>
      <c r="B203" s="29"/>
      <c r="C203" s="14"/>
      <c r="D203" s="191" t="s">
        <v>300</v>
      </c>
      <c r="E203" s="125">
        <v>1</v>
      </c>
      <c r="F203" s="14"/>
      <c r="G203" s="14"/>
      <c r="H203" s="14"/>
    </row>
    <row r="204" spans="1:8" ht="15">
      <c r="A204" s="188">
        <v>7</v>
      </c>
      <c r="B204" s="29" t="s">
        <v>332</v>
      </c>
      <c r="C204" s="14"/>
      <c r="D204" s="191" t="s">
        <v>673</v>
      </c>
      <c r="E204" s="57">
        <v>1</v>
      </c>
      <c r="F204" s="14"/>
      <c r="G204" s="14"/>
      <c r="H204" s="14"/>
    </row>
    <row r="205" spans="1:8" ht="15">
      <c r="A205" s="188"/>
      <c r="B205" s="29"/>
      <c r="C205" s="14"/>
      <c r="D205" s="191" t="s">
        <v>252</v>
      </c>
      <c r="E205" s="57">
        <v>1</v>
      </c>
      <c r="F205" s="14"/>
      <c r="G205" s="14"/>
      <c r="H205" s="14"/>
    </row>
    <row r="206" spans="1:8" ht="15">
      <c r="A206" s="188"/>
      <c r="B206" s="29"/>
      <c r="C206" s="14"/>
      <c r="D206" s="191" t="s">
        <v>672</v>
      </c>
      <c r="E206" s="57">
        <v>1</v>
      </c>
      <c r="F206" s="14"/>
      <c r="G206" s="14"/>
      <c r="H206" s="14"/>
    </row>
    <row r="207" spans="1:8" ht="15">
      <c r="A207" s="188"/>
      <c r="B207" s="29"/>
      <c r="C207" s="14"/>
      <c r="D207" s="191" t="s">
        <v>253</v>
      </c>
      <c r="E207" s="57">
        <v>1</v>
      </c>
      <c r="F207" s="14"/>
      <c r="G207" s="14"/>
      <c r="H207" s="14"/>
    </row>
    <row r="208" spans="1:8" ht="15">
      <c r="A208" s="188"/>
      <c r="B208" s="29"/>
      <c r="C208" s="14"/>
      <c r="D208" s="191" t="s">
        <v>254</v>
      </c>
      <c r="E208" s="57">
        <v>1</v>
      </c>
      <c r="F208" s="14"/>
      <c r="G208" s="14"/>
      <c r="H208" s="14"/>
    </row>
    <row r="209" spans="1:8" ht="23.25">
      <c r="A209" s="188"/>
      <c r="B209" s="29"/>
      <c r="C209" s="14"/>
      <c r="D209" s="195" t="s">
        <v>674</v>
      </c>
      <c r="E209" s="57">
        <v>1</v>
      </c>
      <c r="F209" s="14"/>
      <c r="G209" s="14"/>
      <c r="H209" s="14"/>
    </row>
    <row r="210" spans="1:8" ht="15">
      <c r="A210" s="188"/>
      <c r="B210" s="29"/>
      <c r="C210" s="14"/>
      <c r="D210" s="196" t="s">
        <v>675</v>
      </c>
      <c r="E210" s="57">
        <v>1</v>
      </c>
      <c r="F210" s="14"/>
      <c r="G210" s="14"/>
      <c r="H210" s="14"/>
    </row>
    <row r="211" spans="1:8" ht="15">
      <c r="A211" s="188"/>
      <c r="B211" s="29"/>
      <c r="C211" s="14"/>
      <c r="D211" s="191" t="s">
        <v>255</v>
      </c>
      <c r="E211" s="57">
        <v>1</v>
      </c>
      <c r="F211" s="14"/>
      <c r="G211" s="14"/>
      <c r="H211" s="14"/>
    </row>
    <row r="212" spans="1:8" ht="15.75" thickBot="1">
      <c r="A212" s="188"/>
      <c r="B212" s="29"/>
      <c r="C212" s="14"/>
      <c r="D212" s="191" t="s">
        <v>256</v>
      </c>
      <c r="E212" s="57">
        <v>1</v>
      </c>
      <c r="F212" s="14"/>
      <c r="G212" s="14"/>
      <c r="H212" s="14"/>
    </row>
    <row r="213" spans="1:8" ht="15">
      <c r="A213" s="188">
        <v>8</v>
      </c>
      <c r="B213" s="27" t="s">
        <v>448</v>
      </c>
      <c r="C213" s="14"/>
      <c r="D213" s="191" t="s">
        <v>257</v>
      </c>
      <c r="E213" s="57">
        <v>1</v>
      </c>
      <c r="F213" s="14"/>
      <c r="G213" s="14"/>
      <c r="H213" s="14"/>
    </row>
    <row r="214" spans="1:8" ht="15">
      <c r="A214" s="188"/>
      <c r="B214" s="29"/>
      <c r="C214" s="14"/>
      <c r="D214" s="191" t="s">
        <v>258</v>
      </c>
      <c r="E214" s="57">
        <v>1</v>
      </c>
      <c r="F214" s="14"/>
      <c r="G214" s="14"/>
      <c r="H214" s="14"/>
    </row>
    <row r="215" spans="1:8" ht="15.75" thickBot="1">
      <c r="A215" s="188"/>
      <c r="B215" s="29"/>
      <c r="C215" s="14"/>
      <c r="D215" s="191" t="s">
        <v>667</v>
      </c>
      <c r="E215" s="57">
        <v>1</v>
      </c>
      <c r="F215" s="14"/>
      <c r="G215" s="14"/>
      <c r="H215" s="14"/>
    </row>
    <row r="216" spans="1:5" ht="24" thickBot="1">
      <c r="A216" s="188">
        <v>9</v>
      </c>
      <c r="B216" s="27" t="s">
        <v>333</v>
      </c>
      <c r="D216" s="191" t="s">
        <v>668</v>
      </c>
      <c r="E216" s="57">
        <v>1</v>
      </c>
    </row>
    <row r="217" spans="1:5" ht="15">
      <c r="A217" s="188">
        <v>10</v>
      </c>
      <c r="B217" s="27" t="s">
        <v>379</v>
      </c>
      <c r="D217" s="53" t="s">
        <v>669</v>
      </c>
      <c r="E217" s="54">
        <v>22</v>
      </c>
    </row>
    <row r="218" spans="4:5" ht="22.5">
      <c r="D218" s="55" t="s">
        <v>490</v>
      </c>
      <c r="E218" s="56">
        <v>1</v>
      </c>
    </row>
    <row r="219" spans="4:5" ht="12.75">
      <c r="D219" s="55" t="s">
        <v>491</v>
      </c>
      <c r="E219" s="56">
        <v>1</v>
      </c>
    </row>
    <row r="220" spans="4:5" ht="34.5" thickBot="1">
      <c r="D220" s="58" t="s">
        <v>670</v>
      </c>
      <c r="E220" s="59">
        <v>1</v>
      </c>
    </row>
    <row r="221" spans="1:5" ht="15.75" thickBot="1">
      <c r="A221" s="188">
        <v>11</v>
      </c>
      <c r="B221" s="193" t="s">
        <v>117</v>
      </c>
      <c r="D221" s="192"/>
      <c r="E221" s="117"/>
    </row>
    <row r="222" spans="1:5" ht="15.75" thickBot="1">
      <c r="A222" s="188">
        <v>12</v>
      </c>
      <c r="B222" s="27" t="s">
        <v>334</v>
      </c>
      <c r="D222" s="192" t="s">
        <v>671</v>
      </c>
      <c r="E222" s="117">
        <v>1</v>
      </c>
    </row>
    <row r="223" spans="1:5" ht="30.75" thickBot="1">
      <c r="A223" s="188">
        <v>13</v>
      </c>
      <c r="B223" s="193" t="s">
        <v>335</v>
      </c>
      <c r="D223" s="192"/>
      <c r="E223" s="117"/>
    </row>
    <row r="224" spans="1:2" ht="15.75" thickBot="1">
      <c r="A224" s="188">
        <v>14</v>
      </c>
      <c r="B224" s="193" t="s">
        <v>336</v>
      </c>
    </row>
    <row r="225" spans="1:2" ht="30.75" thickBot="1">
      <c r="A225" s="188">
        <v>15</v>
      </c>
      <c r="B225" s="194" t="s">
        <v>337</v>
      </c>
    </row>
    <row r="226" spans="1:2" ht="15">
      <c r="A226" s="188">
        <v>16</v>
      </c>
      <c r="B226" s="193" t="s">
        <v>338</v>
      </c>
    </row>
  </sheetData>
  <sheetProtection/>
  <mergeCells count="7">
    <mergeCell ref="A170:E170"/>
    <mergeCell ref="A2:E2"/>
    <mergeCell ref="A5:E5"/>
    <mergeCell ref="F5:H5"/>
    <mergeCell ref="A99:E99"/>
    <mergeCell ref="F99:H99"/>
    <mergeCell ref="A151:E151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1" manualBreakCount="1">
    <brk id="169" max="7" man="1"/>
  </rowBreaks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SheetLayoutView="100" zoomScalePageLayoutView="0" workbookViewId="0" topLeftCell="A25">
      <selection activeCell="D14" sqref="D14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6" width="8.75390625" style="0" customWidth="1"/>
  </cols>
  <sheetData>
    <row r="1" ht="9" customHeight="1"/>
    <row r="2" spans="1:6" ht="18" customHeight="1">
      <c r="A2" s="321" t="s">
        <v>676</v>
      </c>
      <c r="B2" s="321"/>
      <c r="C2" s="321"/>
      <c r="D2" s="321"/>
      <c r="E2" s="321"/>
      <c r="F2" s="321"/>
    </row>
    <row r="3" ht="9" customHeight="1" thickBot="1"/>
    <row r="4" spans="1:6" ht="30" customHeight="1" thickBot="1">
      <c r="A4" s="197" t="s">
        <v>378</v>
      </c>
      <c r="B4" s="197" t="s">
        <v>677</v>
      </c>
      <c r="C4" s="198" t="s">
        <v>678</v>
      </c>
      <c r="D4" s="198" t="s">
        <v>679</v>
      </c>
      <c r="E4" s="198" t="s">
        <v>680</v>
      </c>
      <c r="F4" s="199" t="s">
        <v>681</v>
      </c>
    </row>
    <row r="5" spans="1:6" s="217" customFormat="1" ht="13.5" customHeight="1" thickBot="1">
      <c r="A5" s="220">
        <v>1</v>
      </c>
      <c r="B5" s="221" t="s">
        <v>228</v>
      </c>
      <c r="C5" s="222">
        <f>SUM(гум!E2:E17)</f>
        <v>101</v>
      </c>
      <c r="D5" s="223">
        <f>SUM(гум!I2:I17)</f>
        <v>79</v>
      </c>
      <c r="E5" s="224">
        <f>SUM(гум!H2:H17)*100/гум!C2</f>
        <v>228</v>
      </c>
      <c r="F5" s="225">
        <f>SUM(гум!H2:H17)/гум!C2</f>
        <v>2.28</v>
      </c>
    </row>
    <row r="6" spans="1:6" s="217" customFormat="1" ht="12.75" customHeight="1" thickBot="1">
      <c r="A6" s="220">
        <v>2</v>
      </c>
      <c r="B6" s="221" t="s">
        <v>382</v>
      </c>
      <c r="C6" s="222">
        <f>SUM(гум!E18:E41)</f>
        <v>199</v>
      </c>
      <c r="D6" s="223">
        <f>SUM(гум!I18:I41)</f>
        <v>159</v>
      </c>
      <c r="E6" s="224">
        <f>SUM(гум!H18:H41)*100/гум!C18</f>
        <v>436</v>
      </c>
      <c r="F6" s="225">
        <f>SUM(гум!H18:H41)/гум!C18</f>
        <v>4.36</v>
      </c>
    </row>
    <row r="7" spans="1:6" s="217" customFormat="1" ht="13.5" thickBot="1">
      <c r="A7" s="220">
        <v>3</v>
      </c>
      <c r="B7" s="221" t="s">
        <v>381</v>
      </c>
      <c r="C7" s="222">
        <f>SUM(гум!E42:E70)</f>
        <v>449</v>
      </c>
      <c r="D7" s="223">
        <f>SUM(гум!I42:I70)</f>
        <v>254</v>
      </c>
      <c r="E7" s="224">
        <f>SUM(гум!H42:H70)*100/гум!C42</f>
        <v>235.2941176470588</v>
      </c>
      <c r="F7" s="225">
        <f>SUM(гум!H42:H70)/гум!C42</f>
        <v>2.3529411764705883</v>
      </c>
    </row>
    <row r="8" spans="1:6" s="217" customFormat="1" ht="12.75" customHeight="1" thickBot="1">
      <c r="A8" s="220">
        <v>4</v>
      </c>
      <c r="B8" s="221" t="s">
        <v>383</v>
      </c>
      <c r="C8" s="222">
        <f>SUM(гум!E71:E80)</f>
        <v>79</v>
      </c>
      <c r="D8" s="223">
        <f>SUM(гум!I71:I80)</f>
        <v>59</v>
      </c>
      <c r="E8" s="224">
        <f>SUM(гум!H71:H80)*100/гум!C71</f>
        <v>82.3529411764706</v>
      </c>
      <c r="F8" s="225">
        <f>SUM(гум!H71:H80)/гум!C71</f>
        <v>0.8235294117647058</v>
      </c>
    </row>
    <row r="9" spans="1:6" s="217" customFormat="1" ht="12.75" customHeight="1" thickBot="1">
      <c r="A9" s="220">
        <v>5</v>
      </c>
      <c r="B9" s="221" t="s">
        <v>229</v>
      </c>
      <c r="C9" s="222">
        <f>SUM(гум!E81:E92)</f>
        <v>61</v>
      </c>
      <c r="D9" s="223">
        <f>SUM(гум!I81:I92)</f>
        <v>59</v>
      </c>
      <c r="E9" s="224">
        <f>SUM(гум!H81:H92)*100/гум!C81</f>
        <v>140</v>
      </c>
      <c r="F9" s="225">
        <f>SUM(гум!H81:H92)/гум!C81</f>
        <v>1.4</v>
      </c>
    </row>
    <row r="10" spans="1:6" s="217" customFormat="1" ht="12.75" customHeight="1" thickBot="1">
      <c r="A10" s="220">
        <v>6</v>
      </c>
      <c r="B10" s="221" t="s">
        <v>584</v>
      </c>
      <c r="C10" s="222">
        <f>SUM(гум!E93:E103)</f>
        <v>47</v>
      </c>
      <c r="D10" s="223">
        <f>SUM(гум!I93:I103)</f>
        <v>41</v>
      </c>
      <c r="E10" s="224">
        <f>SUM(гум!H93:H103)*100/гум!C93</f>
        <v>128</v>
      </c>
      <c r="F10" s="225">
        <f>SUM(гум!H93:H103)/гум!C93</f>
        <v>1.28</v>
      </c>
    </row>
    <row r="11" spans="1:6" s="217" customFormat="1" ht="12.75" customHeight="1" thickBot="1">
      <c r="A11" s="220">
        <v>7</v>
      </c>
      <c r="B11" s="221" t="s">
        <v>473</v>
      </c>
      <c r="C11" s="222">
        <f>SUM(гум!E104:E123)</f>
        <v>114</v>
      </c>
      <c r="D11" s="223">
        <f>SUM(гум!I104:I123)</f>
        <v>93</v>
      </c>
      <c r="E11" s="224">
        <f>SUM(гум!H104:H123)*100/гум!C104</f>
        <v>315.38461538461536</v>
      </c>
      <c r="F11" s="225">
        <f>SUM(гум!H104:H123)/гум!C104</f>
        <v>3.1538461538461537</v>
      </c>
    </row>
    <row r="12" spans="1:6" s="217" customFormat="1" ht="12.75" customHeight="1" thickBot="1">
      <c r="A12" s="220">
        <v>8</v>
      </c>
      <c r="B12" s="221" t="s">
        <v>474</v>
      </c>
      <c r="C12" s="222">
        <f>SUM(гум!E124:E133)</f>
        <v>72</v>
      </c>
      <c r="D12" s="223">
        <f>SUM(гум!I124:I133)</f>
        <v>72</v>
      </c>
      <c r="E12" s="224">
        <f>SUM(гум!H124:H133)*100/гум!C124</f>
        <v>212</v>
      </c>
      <c r="F12" s="225">
        <f>SUM(гум!H124:H133)/гум!C124</f>
        <v>2.12</v>
      </c>
    </row>
    <row r="13" spans="1:6" s="218" customFormat="1" ht="12.75" customHeight="1" thickBot="1">
      <c r="A13" s="226">
        <v>9</v>
      </c>
      <c r="B13" s="227" t="s">
        <v>226</v>
      </c>
      <c r="C13" s="228">
        <f>SUM('матем '!E2:E17)</f>
        <v>146</v>
      </c>
      <c r="D13" s="228">
        <f>SUM('матем '!I2:I17)</f>
        <v>146</v>
      </c>
      <c r="E13" s="229">
        <f>SUM('матем '!H2:H17)*100/'матем '!C2</f>
        <v>176</v>
      </c>
      <c r="F13" s="229">
        <f>SUM('матем '!H2:H17)/'матем '!C2</f>
        <v>1.76</v>
      </c>
    </row>
    <row r="14" spans="1:6" s="218" customFormat="1" ht="13.5" thickBot="1">
      <c r="A14" s="226">
        <v>10</v>
      </c>
      <c r="B14" s="227" t="s">
        <v>527</v>
      </c>
      <c r="C14" s="228">
        <f>SUM('матем '!E18:E22)</f>
        <v>25</v>
      </c>
      <c r="D14" s="228">
        <f>SUM('матем '!I18:I22)</f>
        <v>25</v>
      </c>
      <c r="E14" s="229">
        <f>SUM('матем '!H18:H22)*100/'матем '!C18</f>
        <v>80.76923076923077</v>
      </c>
      <c r="F14" s="229">
        <f>SUM('матем '!H18:H22)/'матем '!C18</f>
        <v>0.8076923076923077</v>
      </c>
    </row>
    <row r="15" spans="1:6" s="218" customFormat="1" ht="13.5" thickBot="1">
      <c r="A15" s="226">
        <v>11</v>
      </c>
      <c r="B15" s="227" t="s">
        <v>395</v>
      </c>
      <c r="C15" s="228">
        <f>SUM('матем '!E23:E33)</f>
        <v>32</v>
      </c>
      <c r="D15" s="228">
        <f>SUM('матем '!I23:I33)</f>
        <v>31</v>
      </c>
      <c r="E15" s="229">
        <f>SUM('матем '!H23:H33)*100/'матем '!C23</f>
        <v>48</v>
      </c>
      <c r="F15" s="229">
        <f>SUM('матем '!H23:H33)/'матем '!C23</f>
        <v>0.48</v>
      </c>
    </row>
    <row r="16" spans="1:6" s="218" customFormat="1" ht="13.5" thickBot="1">
      <c r="A16" s="226">
        <v>12</v>
      </c>
      <c r="B16" s="227" t="s">
        <v>447</v>
      </c>
      <c r="C16" s="228">
        <f>SUM('матем '!E34:E39)</f>
        <v>28</v>
      </c>
      <c r="D16" s="228">
        <f>SUM('матем '!I34:I39)</f>
        <v>27</v>
      </c>
      <c r="E16" s="229">
        <f>SUM('матем '!H34:H39)*100/'матем '!C34</f>
        <v>84.61538461538461</v>
      </c>
      <c r="F16" s="229">
        <f>SUM('матем '!H34:H39)/'матем '!C34</f>
        <v>0.8461538461538461</v>
      </c>
    </row>
    <row r="17" spans="1:6" s="219" customFormat="1" ht="13.5" thickBot="1">
      <c r="A17" s="230">
        <v>13</v>
      </c>
      <c r="B17" s="231" t="s">
        <v>449</v>
      </c>
      <c r="C17" s="232">
        <f>SUM('проф '!E3:E17)</f>
        <v>53</v>
      </c>
      <c r="D17" s="232">
        <f>SUM('проф '!I3:I17)</f>
        <v>38</v>
      </c>
      <c r="E17" s="233">
        <f>SUM('проф '!H3:H17)*100/'проф '!C3</f>
        <v>0</v>
      </c>
      <c r="F17" s="233">
        <f>SUM('проф '!H3:H17)/'проф '!C3</f>
        <v>0</v>
      </c>
    </row>
    <row r="18" spans="1:6" s="219" customFormat="1" ht="13.5" thickBot="1">
      <c r="A18" s="230">
        <v>14</v>
      </c>
      <c r="B18" s="231" t="s">
        <v>115</v>
      </c>
      <c r="C18" s="232">
        <f>SUM('проф '!E18:E27)</f>
        <v>44</v>
      </c>
      <c r="D18" s="232">
        <f>SUM('проф '!I18:I27)</f>
        <v>44</v>
      </c>
      <c r="E18" s="233">
        <f>SUM('проф '!H18:H27)*100/'проф '!C18</f>
        <v>52</v>
      </c>
      <c r="F18" s="233">
        <f>SUM('проф '!H18:H27)/'проф '!C18</f>
        <v>0.52</v>
      </c>
    </row>
    <row r="19" spans="1:6" s="219" customFormat="1" ht="13.5" thickBot="1">
      <c r="A19" s="230">
        <v>15</v>
      </c>
      <c r="B19" s="231" t="s">
        <v>114</v>
      </c>
      <c r="C19" s="232">
        <f>SUM('проф '!E28:E40)</f>
        <v>39</v>
      </c>
      <c r="D19" s="232">
        <f>SUM('проф '!I28:I40)</f>
        <v>23</v>
      </c>
      <c r="E19" s="233">
        <f>SUM('проф '!H28:H40)*100/'проф '!C28</f>
        <v>68</v>
      </c>
      <c r="F19" s="233">
        <f>SUM('проф '!H28:H40)/'проф '!C28</f>
        <v>0.68</v>
      </c>
    </row>
    <row r="20" spans="1:6" s="219" customFormat="1" ht="13.5" thickBot="1">
      <c r="A20" s="230">
        <v>16</v>
      </c>
      <c r="B20" s="231" t="s">
        <v>331</v>
      </c>
      <c r="C20" s="232">
        <f>SUM('проф '!E41:E52)</f>
        <v>72</v>
      </c>
      <c r="D20" s="232">
        <f>SUM('проф '!I41:I52)</f>
        <v>51</v>
      </c>
      <c r="E20" s="233">
        <f>SUM('проф '!H41:H52)*100/'проф '!C41</f>
        <v>60</v>
      </c>
      <c r="F20" s="233">
        <f>SUM('проф '!H41:H52)/'проф '!C41</f>
        <v>0.6</v>
      </c>
    </row>
    <row r="21" spans="1:6" s="219" customFormat="1" ht="13.5" thickBot="1">
      <c r="A21" s="230">
        <v>17</v>
      </c>
      <c r="B21" s="231" t="s">
        <v>113</v>
      </c>
      <c r="C21" s="232">
        <f>SUM('проф '!E53:E69)</f>
        <v>38</v>
      </c>
      <c r="D21" s="232">
        <f>SUM('проф '!I53:I69)</f>
        <v>27</v>
      </c>
      <c r="E21" s="233">
        <f>SUM('проф '!H53:H69)*100/'проф '!C53</f>
        <v>84</v>
      </c>
      <c r="F21" s="233">
        <f>SUM('проф '!H53:H69)/'проф '!C53</f>
        <v>0.84</v>
      </c>
    </row>
    <row r="22" spans="1:6" s="219" customFormat="1" ht="13.5" thickBot="1">
      <c r="A22" s="230">
        <v>18</v>
      </c>
      <c r="B22" s="231" t="s">
        <v>116</v>
      </c>
      <c r="C22" s="232">
        <f>SUM('проф '!E70:E75)</f>
        <v>28</v>
      </c>
      <c r="D22" s="232">
        <f>SUM('проф '!I70:I75)</f>
        <v>27</v>
      </c>
      <c r="E22" s="233">
        <f>SUM('проф '!H70:H75)*100/'проф '!C70</f>
        <v>57.69230769230769</v>
      </c>
      <c r="F22" s="233">
        <f>SUM('проф '!H70:H75)/'проф '!C70</f>
        <v>0.5769230769230769</v>
      </c>
    </row>
    <row r="23" spans="1:6" s="219" customFormat="1" ht="13.5" thickBot="1">
      <c r="A23" s="230">
        <v>19</v>
      </c>
      <c r="B23" s="231" t="s">
        <v>332</v>
      </c>
      <c r="C23" s="232">
        <f>SUM('проф '!E76:E103)</f>
        <v>75</v>
      </c>
      <c r="D23" s="232">
        <f>SUM('проф '!I76:I103)</f>
        <v>48</v>
      </c>
      <c r="E23" s="233">
        <f>SUM('проф '!H76:H103)*100/'проф '!C76</f>
        <v>38.46153846153846</v>
      </c>
      <c r="F23" s="233">
        <f>SUM('проф '!H76:H103)/'проф '!C76</f>
        <v>0.38461538461538464</v>
      </c>
    </row>
    <row r="24" spans="1:6" s="219" customFormat="1" ht="13.5" thickBot="1">
      <c r="A24" s="230">
        <v>20</v>
      </c>
      <c r="B24" s="231" t="s">
        <v>448</v>
      </c>
      <c r="C24" s="232">
        <f>SUM('проф '!E104:E116)</f>
        <v>49</v>
      </c>
      <c r="D24" s="232">
        <f>SUM('проф '!I104:I116)</f>
        <v>47</v>
      </c>
      <c r="E24" s="233">
        <f>SUM('проф '!H104:H116)*100/'проф '!C104</f>
        <v>40</v>
      </c>
      <c r="F24" s="233">
        <f>SUM('проф '!H104:H116)/'проф '!C104</f>
        <v>0.4</v>
      </c>
    </row>
    <row r="25" spans="1:6" s="219" customFormat="1" ht="13.5" thickBot="1">
      <c r="A25" s="230">
        <v>21</v>
      </c>
      <c r="B25" s="231" t="s">
        <v>333</v>
      </c>
      <c r="C25" s="232">
        <f>SUM('проф '!E117:E122)</f>
        <v>7</v>
      </c>
      <c r="D25" s="232">
        <f>SUM('проф '!I117:I122)</f>
        <v>5</v>
      </c>
      <c r="E25" s="233">
        <f>SUM('проф '!H117:H122)*100/'проф '!C117</f>
        <v>0</v>
      </c>
      <c r="F25" s="233">
        <f>SUM('проф '!H117:H122)/'проф '!C117</f>
        <v>0</v>
      </c>
    </row>
    <row r="26" spans="1:6" s="219" customFormat="1" ht="13.5" thickBot="1">
      <c r="A26" s="230">
        <v>22</v>
      </c>
      <c r="B26" s="231" t="s">
        <v>379</v>
      </c>
      <c r="C26" s="232">
        <f>SUM('проф '!E123:E135)</f>
        <v>65</v>
      </c>
      <c r="D26" s="232">
        <f>SUM('проф '!I123:I135)</f>
        <v>65</v>
      </c>
      <c r="E26" s="233">
        <f>SUM('проф '!H123:H135)*100/'проф '!C123</f>
        <v>168</v>
      </c>
      <c r="F26" s="233">
        <f>SUM('проф '!H123:H135)/'проф '!C123</f>
        <v>1.68</v>
      </c>
    </row>
    <row r="27" spans="1:6" s="219" customFormat="1" ht="13.5" thickBot="1">
      <c r="A27" s="230">
        <v>23</v>
      </c>
      <c r="B27" s="231" t="s">
        <v>117</v>
      </c>
      <c r="C27" s="232">
        <f>SUM('проф '!E136:E139)</f>
        <v>4</v>
      </c>
      <c r="D27" s="232">
        <f>SUM('проф '!I136:I139)</f>
        <v>1</v>
      </c>
      <c r="E27" s="233">
        <f>SUM('проф '!H136:H139)*100/'проф '!C136</f>
        <v>0</v>
      </c>
      <c r="F27" s="233">
        <f>SUM('проф '!H136:H139)/'проф '!C136</f>
        <v>0</v>
      </c>
    </row>
    <row r="28" spans="1:6" s="219" customFormat="1" ht="13.5" thickBot="1">
      <c r="A28" s="230">
        <v>24</v>
      </c>
      <c r="B28" s="231" t="s">
        <v>334</v>
      </c>
      <c r="C28" s="232">
        <f>SUM('проф '!E140:E149)</f>
        <v>34</v>
      </c>
      <c r="D28" s="232">
        <f>SUM('проф '!I140:I149)</f>
        <v>30</v>
      </c>
      <c r="E28" s="233">
        <f>SUM('проф '!H140:H149)*100/'проф '!C140</f>
        <v>0</v>
      </c>
      <c r="F28" s="233">
        <f>SUM('проф '!H140:H149)/'проф '!C140</f>
        <v>0</v>
      </c>
    </row>
    <row r="29" spans="1:6" s="219" customFormat="1" ht="13.5" thickBot="1">
      <c r="A29" s="234">
        <v>25</v>
      </c>
      <c r="B29" s="237" t="s">
        <v>335</v>
      </c>
      <c r="C29" s="235">
        <f>SUM('проф '!E151:E151)</f>
        <v>4</v>
      </c>
      <c r="D29" s="235">
        <f>SUM('проф '!I151:I151)</f>
        <v>4</v>
      </c>
      <c r="E29" s="236">
        <f>SUM('проф '!H151:H151)*100/'проф '!C151</f>
        <v>15.384615384615385</v>
      </c>
      <c r="F29" s="236">
        <f>SUM('проф '!H151:H151)/'проф '!C151</f>
        <v>0.15384615384615385</v>
      </c>
    </row>
    <row r="30" spans="1:6" s="219" customFormat="1" ht="13.5" thickBot="1">
      <c r="A30" s="234">
        <v>26</v>
      </c>
      <c r="B30" s="237" t="s">
        <v>336</v>
      </c>
      <c r="C30" s="235">
        <f>SUM('проф '!E152:E156)</f>
        <v>8</v>
      </c>
      <c r="D30" s="235">
        <f>SUM('проф '!I152:I156)</f>
        <v>6</v>
      </c>
      <c r="E30" s="236">
        <f>SUM('проф '!H152:H156)*100/'проф '!C152</f>
        <v>5.882352941176471</v>
      </c>
      <c r="F30" s="236">
        <f>SUM('проф '!H152:H156)/'проф '!C152</f>
        <v>0.058823529411764705</v>
      </c>
    </row>
    <row r="31" spans="1:6" s="219" customFormat="1" ht="13.5" thickBot="1">
      <c r="A31" s="234">
        <v>27</v>
      </c>
      <c r="B31" s="237" t="s">
        <v>337</v>
      </c>
      <c r="C31" s="235">
        <v>0</v>
      </c>
      <c r="D31" s="235">
        <v>0</v>
      </c>
      <c r="E31" s="236">
        <f>SUM('проф '!H157:H158)*100/'проф '!C157</f>
        <v>24</v>
      </c>
      <c r="F31" s="236">
        <f>SUM('проф '!H157:H158)/'проф '!C157</f>
        <v>0.24</v>
      </c>
    </row>
    <row r="32" spans="1:6" s="219" customFormat="1" ht="13.5" thickBot="1">
      <c r="A32" s="234">
        <v>28</v>
      </c>
      <c r="B32" s="237" t="s">
        <v>338</v>
      </c>
      <c r="C32" s="235">
        <v>0</v>
      </c>
      <c r="D32" s="235">
        <v>0</v>
      </c>
      <c r="E32" s="236">
        <f>SUM('проф '!H162:H162)*100/'проф '!C162</f>
        <v>15.384615384615385</v>
      </c>
      <c r="F32" s="236">
        <f>SUM('проф '!H162:H162)/'проф '!C162</f>
        <v>0.15384615384615385</v>
      </c>
    </row>
    <row r="33" spans="2:4" ht="14.25">
      <c r="B33" s="238" t="s">
        <v>708</v>
      </c>
      <c r="C33" s="239">
        <f>SUM(C5:C32)</f>
        <v>1873</v>
      </c>
      <c r="D33" s="239">
        <f>SUM(D5:D32)</f>
        <v>1461</v>
      </c>
    </row>
    <row r="34" spans="3:4" ht="12.75">
      <c r="C34" s="240">
        <f>гум!E134+'матем '!E40+'проф '!E163</f>
        <v>1913</v>
      </c>
      <c r="D34" s="240">
        <f>гум!I134+'матем '!I40+'проф '!I163</f>
        <v>1501</v>
      </c>
    </row>
  </sheetData>
  <sheetProtection/>
  <mergeCells count="1">
    <mergeCell ref="A2:F2"/>
  </mergeCells>
  <printOptions/>
  <pageMargins left="0.3937007874015748" right="0.3937007874015748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bibl</cp:lastModifiedBy>
  <cp:lastPrinted>2013-09-27T11:13:20Z</cp:lastPrinted>
  <dcterms:created xsi:type="dcterms:W3CDTF">2012-01-23T08:29:31Z</dcterms:created>
  <dcterms:modified xsi:type="dcterms:W3CDTF">2016-04-27T13:49:09Z</dcterms:modified>
  <cp:category/>
  <cp:version/>
  <cp:contentType/>
  <cp:contentStatus/>
</cp:coreProperties>
</file>