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480" windowHeight="8820" activeTab="2"/>
  </bookViews>
  <sheets>
    <sheet name="титул" sheetId="1" r:id="rId1"/>
    <sheet name="общий" sheetId="2" r:id="rId2"/>
    <sheet name="гум,соц-эк" sheetId="3" r:id="rId3"/>
    <sheet name="мат и естеств" sheetId="4" r:id="rId4"/>
    <sheet name="проф" sheetId="5" r:id="rId5"/>
    <sheet name="Общеоб" sheetId="6" r:id="rId6"/>
    <sheet name="доп. литература" sheetId="7" r:id="rId7"/>
    <sheet name="электрон" sheetId="8" r:id="rId8"/>
    <sheet name="заключение" sheetId="9" r:id="rId9"/>
  </sheets>
  <definedNames>
    <definedName name="_xlnm._FilterDatabase" localSheetId="2" hidden="1">'гум,соц-эк'!$A$4:$K$106</definedName>
    <definedName name="_xlnm._FilterDatabase" localSheetId="4" hidden="1">'проф'!$A$1:$K$290</definedName>
    <definedName name="_xlnm.Print_Area" localSheetId="2">'гум,соц-эк'!$A$1:$K$106</definedName>
    <definedName name="_xlnm.Print_Area" localSheetId="6">'доп. литература'!$A$1:$G$43</definedName>
    <definedName name="_xlnm.Print_Area" localSheetId="8">'заключение'!$A$1:$F$46</definedName>
    <definedName name="_xlnm.Print_Area" localSheetId="3">'мат и естеств'!$A$1:$K$43</definedName>
    <definedName name="_xlnm.Print_Area" localSheetId="5">'Общеоб'!$A$1:$K$179</definedName>
    <definedName name="_xlnm.Print_Area" localSheetId="4">'проф'!$A$1:$K$290</definedName>
    <definedName name="_xlnm.Print_Area" localSheetId="7">'электрон'!$A$1:$H$191</definedName>
  </definedNames>
  <calcPr fullCalcOnLoad="1"/>
</workbook>
</file>

<file path=xl/sharedStrings.xml><?xml version="1.0" encoding="utf-8"?>
<sst xmlns="http://schemas.openxmlformats.org/spreadsheetml/2006/main" count="1064" uniqueCount="883">
  <si>
    <t>Балдин К.В.  Общая теория статистики : учебн. пособие / К.В. Балдин, А.В. Рукосуев. - М. : Дашков и К, 2009.</t>
  </si>
  <si>
    <t>Елисеева И.И.  Общая теория статистики : учебник для вузов / И.И. Елисеева, М.М. Юзбашев ;  под ред. Е.В. Елисеевой. - М. : Финансы и статистика, 1996</t>
  </si>
  <si>
    <t>Кузнецова Т.В. Делопроизводство (документационное обеспечение управления): учеб. пособ. для вузов / Т.В. Кузнецова. - 5-е изд., исправ. и доп. - М. : Управление персоналом, 2007.</t>
  </si>
  <si>
    <t xml:space="preserve">Румынина Л.А. Документационное обеспечение управления : учебник для спо / Л.А. Румынина. - 6-е изд., стереотип. - М. : Академия, 2008. </t>
  </si>
  <si>
    <t xml:space="preserve">Румынина Л.А. Документационное обеспечение управления : учебник для спо / Л.А. Румынина. - 9-е изд., стереотип. - М. : Академия, 2011. </t>
  </si>
  <si>
    <t>Рогожин М.Ю. Делопроизводство : курс лекций / М.Ю. Рогожин. - М. : Проспект, 2008.</t>
  </si>
  <si>
    <t xml:space="preserve">Басаков М.И.Делопроизводство (документационное обеспечение управления на основе ГОСТ Р 6.30-2003) : учебное пособие для спо / М.И. Басаков. - 7-е изд., перераб. и доп. - М. : Дашков и К, 2009. </t>
  </si>
  <si>
    <t>Горелов А.А. Основы философии : учебн. пособие для спо / А.А. Горелов. - 14-е изд., стереотип. - М.: Академия, 2013</t>
  </si>
  <si>
    <t>Бюджетный учет</t>
  </si>
  <si>
    <t>Финансовый маркетинг</t>
  </si>
  <si>
    <t>Финансовый учет и отчетность</t>
  </si>
  <si>
    <t>Основы информационной безопасности</t>
  </si>
  <si>
    <t>Профессиональные модули</t>
  </si>
  <si>
    <t>Основы финансового планирования в государственных (муниципальных) учреждениях</t>
  </si>
  <si>
    <t>Организация расчетов с бюджетами бюджетной системы Российской Федерации</t>
  </si>
  <si>
    <t>Организация внешних финансовых отношений</t>
  </si>
  <si>
    <t>Правовые основы регулирования финансовой деятельности</t>
  </si>
  <si>
    <t>Основы государственного (муниципального) финансового контроля</t>
  </si>
  <si>
    <t>Анализ финансово-хозяйственной деятельности субъектов сектора государственных и муниципальных финансов</t>
  </si>
  <si>
    <t>Подходы и методики определения несостоятельности (банкротства) организации</t>
  </si>
  <si>
    <t>Решение задач антикризисного управления для "выживания" организации в условиях нестабильной экономики</t>
  </si>
  <si>
    <t>Бухгалтерский учет : учебник для вузов / под ред.  П.С. Безруких. - 3-е изд., перераб. и доп. - М., 1999</t>
  </si>
  <si>
    <t>Кондраков И.Н. Бухгалтерский учет : учебн. пособие для вузов / И.Н. Кондраков. - М. : ИНФРА-М, 2008</t>
  </si>
  <si>
    <t>Толкунова В.Н.Трудовое право : курс лекций для вузов / В.Н. Толкунова. - М. : Проспект, 2004.</t>
  </si>
  <si>
    <t>Никонов Д.А.Трудовое право : учебное пособие для вузов / Д.А. Никонов, А.В. Стремоухов, Н.Д. Амаглобели;  под ред. А.В. Стремоухова. - М. : ЮНИТИ-ДАНА, 2003.</t>
  </si>
  <si>
    <t>Трудовое право : учебник для вузов / под ред.  В.Ф. Гапоненко, Ф.Н. Михайлова. - М. : ЮНИТИ-ДАНА: Закон и право, 2002.</t>
  </si>
  <si>
    <t>Кирсанова М.В.Современное делопроизводство : учебное пособие / М.В. Кирсанова. - 3-е изд. - М. : ИНФРА-М, 2003.</t>
  </si>
  <si>
    <t>Андреева В.И. Делопроизводство: организация и ведение : учебно-практич. пособие / В.И. Андреева. - 2-е изд., перераб. и доп. - М. : КноРус, 2008.</t>
  </si>
  <si>
    <t>Вещунова Н.Л. Бухгалтерский учет : учебник для вузов и ссузов / Н.Л. Вещунова, Л.Ф. Фомина. - М. : ТК Велби: Проспект, 2005</t>
  </si>
  <si>
    <t>Иностранный язык</t>
  </si>
  <si>
    <t>Документационное обеспечение управления</t>
  </si>
  <si>
    <t>Бухгалтерский учёт</t>
  </si>
  <si>
    <t>Кассовое обслуживание исполнение бюджетов бюджетной системы Российской Федерации</t>
  </si>
  <si>
    <t>Бюджетный учёт</t>
  </si>
  <si>
    <t>Финансовый учёт и отчётность</t>
  </si>
  <si>
    <t xml:space="preserve"> Основы организации и функционирования бюджетной системы</t>
  </si>
  <si>
    <t>Экономическая статистика : учебник для вузов / под ред. Ю.Н. Иванова. - М. : ИНФРА-М, 1998</t>
  </si>
  <si>
    <t>Харченко Н.М.  Экономическая статистика : учебник / Н.М. Харченко. - М. : Дашков и К, 2009</t>
  </si>
  <si>
    <t>Ковалева А.М.  Финансы и кредит : учебн. пособие для вузов / А.М. Ковалева. - М. : Финансы и статистика, 2006</t>
  </si>
  <si>
    <t>Перекрестова Л.В. Финансы и кредит : учебное пособие / Л.В. Перекрестова, Н.М. Романенко, С.П. Сазонов. - 5-е изд., стереотип. - М. : Академия, 2007.</t>
  </si>
  <si>
    <t>Климович В.П. Финансы, денежное обращение и кредит : учебник / В.П. Климович. - 2-е изд., доп. - М. : ФОРУМ: ИНФРА-М, 2005</t>
  </si>
  <si>
    <t>Финансы, денежное обращение и кредит : учебник / В.К. Сенчагов [и др.]. - 2-е изд., перераб. и доп. - М. : Проспект, 2005</t>
  </si>
  <si>
    <t>Янин О.Е. Финансы, денежное обращение и кредит : учебник для спо / О.Е. Янин. - 5-е изд., стереотип. - М. : Академия, 2009</t>
  </si>
  <si>
    <t>Шелопаев Ф.М.  Финансы, денежное обращение и кредит : конспект лекций / Ф.М. Шелопаев. - М. : Юрайт, 2007</t>
  </si>
  <si>
    <t>Ипполитова Н.А.  Русский язык и культура речи: электронный учебник / Н.А. Ипполитова, О.Ю. Князева, М.Р. Савова. - Москва : КноРус, 2009. - CD</t>
  </si>
  <si>
    <t>Свенцицкий А.Л.  Социальная психология : электронный учебник / А.Л. Свенцицкий. - Москва : КноРус, 2009 - CD</t>
  </si>
  <si>
    <t>Передельский Л.В.  Экология : электронный учебник / Л.В. Передельский, В.И. Коробкин, О.Е. Приходченко. - Москва : КноРус, 2009 - CD</t>
  </si>
  <si>
    <t>Борисов Е.Ф. Экономика: электронный учебник / Е.Ф. Борисов. - Москва : КноРус, 2009 - CD</t>
  </si>
  <si>
    <t>Егоров В.И. Трудовой договор / В.И. Егоров, Ю.В. Харитонова. - Москва : КноРус, 2010 - CD</t>
  </si>
  <si>
    <t>Пирогов К.М.  Основы организации бизнеса : электрон.учебн. курс / К.М. Пирогов, Н.К. Темнова, И.В. Гуськова. - Москва : КноРус, 2008 - CD</t>
  </si>
  <si>
    <t>Беляев В.И. Маркетинг: основы теории и практики : электрон. учебник / В.И. Беляев. - Москва : КноРус, 2008</t>
  </si>
  <si>
    <t>Толстик Н.В.  Статистика : учебн.пособие для спо / Н.В. Толстик, Н.М. Матегорина. - Ростов н/Д : Феникс, 2000</t>
  </si>
  <si>
    <t>Статистика : курс лекций для ссузов / ред.: Л.П. Харченко [и др.]. - М. : ИНФРА-М, 1998</t>
  </si>
  <si>
    <t>Харченко Н.М.  Статистика : учебник для вуцзов и ссузов / Н.М. Харченко. - 2-е изд., перераб. и доп. - М. : Дашков и К, 2009</t>
  </si>
  <si>
    <t>Статистика : учебн. пособие для вузов / под ред. М.Р. Ефимовой. - М. : ИНФРА-М, 2000</t>
  </si>
  <si>
    <t>Гусаров В.М. Статистика : учебн.пособие для вузов / В.М. Гусаров. - М. : ЮНИТИ-ДАНА, 2002.</t>
  </si>
  <si>
    <t>Октябрьский П.Я. Статистика : учебн. пособие для вузов / П.Я. Октябрьский. - 2-е, испр. и доп. - СПб. : Изд-во СПб. ун-та, 2001</t>
  </si>
  <si>
    <t>Салин В.Н. Статистика : учеб.пособие для ссузов / В.Н. Салин, Э.Ю. Чурилова, Е.П. Шпаковская. - М. : КноРус, 2007</t>
  </si>
  <si>
    <t>Гришина Н.В.  Психология конфликта / Н.В. Гришина. - СПб. : Питер, 2002.</t>
  </si>
  <si>
    <t>Драчева Е.Л.  Менеджмент : учебник для спо / Е.Л. Драчева, Л.И. Юликов. - 14-е изд., стереотип. - М. : Академия, 2013</t>
  </si>
  <si>
    <t>Основы права : учебник для спо / под ред. С.Я. Казанцева. - 5-е изд., стереотип. - М. : Академия, 2013</t>
  </si>
  <si>
    <t>Денисенко С.И. Психология и педагогика: установочная видеолекция.- 2004 г.(CD)</t>
  </si>
  <si>
    <t>Бучило Н.Ф., А.Н.Чумаков. Философия: учебник. - М.: КноРУС, 2009 г. (CD)</t>
  </si>
  <si>
    <t>Социальная психология</t>
  </si>
  <si>
    <t>Межрегиональные отношения</t>
  </si>
  <si>
    <t>Информационные системы в профессиональной деятельности</t>
  </si>
  <si>
    <t>Экономическая теория</t>
  </si>
  <si>
    <t>Экономика организации (предприятия)</t>
  </si>
  <si>
    <t>Статистика</t>
  </si>
  <si>
    <t>Маркетинг</t>
  </si>
  <si>
    <t>Документационное обечпечение управления</t>
  </si>
  <si>
    <t>Бухгалтерский учет</t>
  </si>
  <si>
    <t>Основы банковского дела</t>
  </si>
  <si>
    <t>Бизнес-планирование</t>
  </si>
  <si>
    <t>Управление качеством</t>
  </si>
  <si>
    <t>Управление персоналом</t>
  </si>
  <si>
    <t>Основы исследовательской деятельности</t>
  </si>
  <si>
    <t>Государственное регулирование экономики</t>
  </si>
  <si>
    <t>Экономическая статистика</t>
  </si>
  <si>
    <t>Система национальных счетов</t>
  </si>
  <si>
    <t>Финансы и кредит</t>
  </si>
  <si>
    <t>Бюджетная система Российской Федерации</t>
  </si>
  <si>
    <t>Казначейское дело</t>
  </si>
  <si>
    <t>Налоги и налогообложение</t>
  </si>
  <si>
    <t>Теория экономического анализа</t>
  </si>
  <si>
    <t>Информационные технологии в профессиональной деятельности</t>
  </si>
  <si>
    <t>Финансы организаций</t>
  </si>
  <si>
    <t>Налоговое право</t>
  </si>
  <si>
    <t>Финансовое право</t>
  </si>
  <si>
    <t>История Отечества: учебн. Пособие лдя вузов / авт.-сост. И.Н. Кузнецов. - 2-е изд. - М.; Минск : Изд-во деловой и учебн. лит-ры: Амалфея, 2004</t>
  </si>
  <si>
    <t>Артемов В.В. История отечества с древнейших времен до наших дней : учебник для спо / В.В. Артемов, Ю.Н. Лубченков. - 6-е изд., доп. - М. : Академия, 2003</t>
  </si>
  <si>
    <t>История : учебн. пособие для ссузов / ред.: П.С. Самыгин [и др.]. - 6-е изд. - Ростов н/Д : Феникс, 2006</t>
  </si>
  <si>
    <t>История Отечества. ХХ-начало ХХI века : учебник / Н.В. Загладин [и др.]. - 3-е изд. - М. : Русское слово, 2005</t>
  </si>
  <si>
    <t>Загладин Н.В. История России и мира в XX-начале ХХI века: учебник / Н.В. Загладин, Н.А. Симония. - 6-е изд., исправ. - М. : Русское слово, 2007</t>
  </si>
  <si>
    <t>Загладин Н.В. История России и мира в XX-начале ХХI века: учебник / Н.В. Загладин, Н.А. Симония. - 4-е изд. - М. : Русское слово, 2005</t>
  </si>
  <si>
    <t>Буганов В.И. История России: конец XVII-XIX век: учебник/ В.И. Буганов, П.Н. Зырянов;  под ред. А.Н. Сахарова. - 8-е изд., перераб. и доп. - М.: Просвещение, 2002</t>
  </si>
  <si>
    <t>Буганов В.И. История России : конец XVII-XIX век: учебник / В.И. Буганов, П.Н. Зырянов, А.Н. Сахаров ;  под ред. А.Н. Сахарова. - 12-е изд., перераб. и доп. - М. : Просвещение, 2006</t>
  </si>
  <si>
    <t>Буганов В.И. История России : конец XVII-XIX век: учебник  / В.И. Буганов, П.Н. Зырянов ;  под ред. А.Н. Сахарова. - 7-е изд. - М. : Просвещение, 2001</t>
  </si>
  <si>
    <t>Сахаров А.Н. История России с древнейших времен до конца ХVII века: учебник / А.Н. Сахаров, В.И. Буганов;  под ред. А.Н. Сахарова. - 6-е изд. - М.: Просвещение, 2000</t>
  </si>
  <si>
    <t>Дмитренко В.П. История отечества ХХ век :учеб. пособие / В.П. Дмитренко, В.Л. Есаков, В.А. Шестаков. - 2-е изд. - М. : Дрофа, 1998</t>
  </si>
  <si>
    <t>Мириманова М.С. Конфликтология : учебник / М.С. Мириманова. - 2-е изд.,испр. - М. : Академия, 2004</t>
  </si>
  <si>
    <t>Бабосов Е.М. Конфликтология : учебное пособие для вузов / Е.М. Бабосов. - 2-е изд.,стереотип. - Минск : Тетра-Систем, 2001</t>
  </si>
  <si>
    <t>Дмитриев А.В. Конфликтология : Учебное пособие / А.В. Дмитриев. - М. : Гардарики, 2000</t>
  </si>
  <si>
    <t>Конфликтология : учебник для вузов / под ред. А.С. Кармина. - СПб. : Лань, 1999</t>
  </si>
  <si>
    <t>Никонов Д.А.Трудовое право : учебно-методич.комплекс для вузов / Д.А. Никонов, А.В. Стремоухов. - М. : Норма, 2007.</t>
  </si>
  <si>
    <t xml:space="preserve">Трудовое право : учебник для вузов / Н.А. Бриллиантова [и др.]; ред.: О.В. Смирнов, И.О. Снигирева. - 3-е изд., перераб. и доп. - М. : Проспект, 2007. </t>
  </si>
  <si>
    <t xml:space="preserve">Трудовое право : учебник для вузов / Н.Д. Амаглобели [и др.]; под ред. Ф.Г. Мышко. - 3-е изд., перераб. и доп. - М. : ЮНИТИ-ДАНА: Закон и право, 2008. </t>
  </si>
  <si>
    <t xml:space="preserve">Миронов В.И.Трудовое право : учебник для вузов / В.И. Миронов. - СПб. [и др.] : Питер, 2009. </t>
  </si>
  <si>
    <t xml:space="preserve">Гусов К.Н.Трудовое право России : учебник для вузов / К.Н. Гусов. - М. : Проспект, 2005. </t>
  </si>
  <si>
    <t>Пиляева В.В.Трудовое право России : учебник для вузов / В.В. Пиляева. - СПб. : Питер, 2002.</t>
  </si>
  <si>
    <t xml:space="preserve">Молодцов М.В.Трудовое право России : учебник для вузов / М.В. Молодцов, С.Ю. Головина. - М. : Норма, 2003. </t>
  </si>
  <si>
    <r>
      <t xml:space="preserve">профиль получаемого профессионального образования: </t>
    </r>
    <r>
      <rPr>
        <b/>
        <sz val="14"/>
        <rFont val="Times New Roman"/>
        <family val="1"/>
      </rPr>
      <t>социально-экономический</t>
    </r>
  </si>
  <si>
    <r>
      <t xml:space="preserve">форма обучения </t>
    </r>
    <r>
      <rPr>
        <u val="single"/>
        <sz val="14"/>
        <rFont val="Times New Roman"/>
        <family val="1"/>
      </rPr>
      <t>очная</t>
    </r>
  </si>
  <si>
    <t>Голуб И.Б. Русский язык и культура речи : учебн. пособие для вузов / И.Б. Голуб. - М. : Логос, 2003</t>
  </si>
  <si>
    <t>Русский язык и культура речи (ДО)</t>
  </si>
  <si>
    <t>Толковый словарь Владимира Даля. М. 1997г. -  CD</t>
  </si>
  <si>
    <t>Сдаем Единый экзамен – 2002г. -  CD</t>
  </si>
  <si>
    <t>БРОКГАУЗЪ И ЕФРОНЪ - энциклопедический словарь в 86 томах с иллюстра-циями. - М. 2003г. -  CD</t>
  </si>
  <si>
    <t>Русский язык без шпаргалок: репетитор. - 1999г. – видеокурс (ВК)</t>
  </si>
  <si>
    <t>Лобыничева А.В. Правоведение: учебник. – М. 2004г. -  CD</t>
  </si>
  <si>
    <t>Основы правовых знаний. Диск 1. 1999г. -  CD</t>
  </si>
  <si>
    <t>Основы правовых знаний. Диск 2.1999г. -  CD</t>
  </si>
  <si>
    <t>Основы правовых знаний. Диск 3. 1999г. -  CD</t>
  </si>
  <si>
    <t>Основы правовых знаний. Диск 4. 1999г. – CD</t>
  </si>
  <si>
    <t>Основы правовых знаний. Диск 5.1999г. -  CD</t>
  </si>
  <si>
    <t>Основы права (ДО)</t>
  </si>
  <si>
    <t>Нечаев. Н.Н. Правовое образование в системе общего среднего образования: цели и перспективы развития, ч 1. – аудиокурс (АК)</t>
  </si>
  <si>
    <t>Нечаев. Н.Н. Правовое образование в системе общего среднего образования: цели и перспективы развития, ч 2. – аудиокурс (АК)</t>
  </si>
  <si>
    <t>Основы правовых знаний: учебные фильмы. – М. 1999г. – видеокурс (ВК)</t>
  </si>
  <si>
    <t>Правоведение./В.А. Алексеенко и др.- М.: Кнорус, 2008г. -  (CD)</t>
  </si>
  <si>
    <t>Психология личности: хрестоматия, тексты / под ред. Ю.Б. Гиппенрейтер,А.А. Пузырея.- 2004 г.(CD)</t>
  </si>
  <si>
    <t>Никандров В.В. Психология: электронный учебник.- 2008 г. (CD)</t>
  </si>
  <si>
    <t>Панфилова А.П.  Психология общения : учебник для спо / А.П. Панфилова. - М. : Академия, 2013</t>
  </si>
  <si>
    <t>Пястолов С.М. Анализ финансово-хозяйственной деятельности : учебник для спо / С.М. Пястолов. - 11-е изд., стереотип. - М. : Академия, 2013</t>
  </si>
  <si>
    <t>Константинов В.М. Экологические основы природопользования : учебное пособие для студентов спо / В.М. Константинов, Ю.Б. Челидзе. - 14-е изд., стереотип. - М. : Академия, 2013</t>
  </si>
  <si>
    <t>Статистика : учебник для спо / под ред. В.С. Мхитаряна. - 12-е изд., перераб. и доп. - М. : Академия, 2013</t>
  </si>
  <si>
    <t>Емохонова Л.Г.  Мировая художественная культура : учебн. пособие для спо / Л.Г. Емохонова. - 9-е изд., стереотип. - М. : Академия, 2013</t>
  </si>
  <si>
    <t>Основы экономики : учебн. пособие для спо / под ред. Н.Н. Кожевникова. - 9-е изд., стереотип. - М. : Академия, 2014</t>
  </si>
  <si>
    <t>Михеева Е.В. Информационные технологии в профессиональной деятельности : учебн. пособие для спо / Е.В. Михеева. - 12-е изд., стереотип. - М. : Академия, 2013</t>
  </si>
  <si>
    <t>Михеева Е.В. Практикум по информационным технологиям в профессиональной деятельности экономиста и бухгалтера : учебн. пособие для спо / Е.В. Михеева, Е.Ю. Тарасова, О.И. Титова. - 7-е изд., стереотип. - М.: Академия, 2014</t>
  </si>
  <si>
    <t>Лебедев Ю.В.  Литература. 10 класс. Ч.1 :учебн. пособие / Ю.В. Лебедев. - 11-е изд. - М. : Просвещение, 2009</t>
  </si>
  <si>
    <t>Лебедев Ю.В. Литература. 10 класс. Ч.1: учебн. пособие / Ю.В. Лебедев. - М. : Просвещение, 1992</t>
  </si>
  <si>
    <t>Лебедев Ю.В. Литература. 10 класс. Ч.1:учебн. пособие / Ю.В. Лебедев. - М. : Просвещение, 2002</t>
  </si>
  <si>
    <t>Лебедев Ю.В. Литература. 10 класс. Ч.2 :учебн. пособие / Ю.В. Лебедев. - 2-е изд. - М. : Просвещение, 1994</t>
  </si>
  <si>
    <t>Лебедев Ю.В. Литература. 10 класс. Ч.2 :учебн. пособие / Ю.В. Лебедев. - М. : Просвещение, 1992</t>
  </si>
  <si>
    <t>Хрестоматия по литературе. Ч.1 / ред.-сост. Л.В. Назаренко. - Ростов н/Д : Изд-во Ростовского ун-та, 1994</t>
  </si>
  <si>
    <t>Русская литература XIХ века. 10 кл. Ч.2 : хрестоматия худож. произведений / сост. В.П. Журавлев. - 6-е изд., доработ. - М. : Просвещение, 2001</t>
  </si>
  <si>
    <t>Русская литература XX века.  Ч.1 : учебник / под ред. В.П. Журавлевой. - 9-е изд. - М. : Просвещение, 2004</t>
  </si>
  <si>
    <t>Русская литература ХХ века.  Ч.1: учебник / под ред. В.П. Журавлева. - 12-е изд. - М. : Просвещение, 2007</t>
  </si>
  <si>
    <t>Русская литература XX века. Часть 2 : учебник / под ред. В.П. Журавлевой. - 11-е изд. - М. : Просвещение, 2006</t>
  </si>
  <si>
    <t>Богаченко В.М. Бухгалтерский учет : учебн.пособие / В.М. Богаченко, Н.А. Кириллова. - 11-е изд., перераб. и доп. - Ростов н/Д : Феникс, 2008.</t>
  </si>
  <si>
    <t>Гомола А.И. Бухгалтерский учет / А.И. Гомола, В.Е. Кириллов, С.В. Кириллов. - 5-е изд., исправ. - М. : Академия, 2008</t>
  </si>
  <si>
    <t>Сорк Д.М.  Правовое регулирование хозяйственной деятельности : учебник / Д.М. Сорк [и др.]. - М. : Мастерство, 2001</t>
  </si>
  <si>
    <t>Безопасность жизнедеятельности : учебник для вузов /  под ред. Э.А. Арустамова. - М. : Дашков и К, 2000.</t>
  </si>
  <si>
    <t>Беляцкий Н.П. Управление персоналом : учебн. пособие для вузов / Н.П. Беляцкий, С.Е. Веселько, П. Ройш. - 3-е изд. - Минск : Книжный Дом, 2005</t>
  </si>
  <si>
    <t>Управление персоналом организации: учебник для вузов / под ред. А.Я. Кибанова. - 4-е изд., доп. и перераб. - М.: ИНФРА-М, 2011</t>
  </si>
  <si>
    <t>Управление персоналом организации:практикум: учебн. пособие для вузов / под ред. А.Я. Кибанова. - 2-е изд., доп. и перераб. - М.: ИНФРА-М, 2012</t>
  </si>
  <si>
    <t>Бухалков М.И. Управление персоналом: учебник для вузов / М.И.Бухалков. - 2-е изд. - М.: ИНФРА-М, 2011</t>
  </si>
  <si>
    <t>Музыченко В.В. Управление персоналом : лекции: учебник для вузов / В.В. Музыченко. - М. : Академия, 2003</t>
  </si>
  <si>
    <t>Управление персоналом : учебник для вузов / под ред. Т.Ю. Базарова, Б.Л. Еремина. - 2-е изд., перераб. и доп. - М. : ЮНИТИ-ДАНА, 2002</t>
  </si>
  <si>
    <t>Веснин В.Р.  Управление персоналом : учебн.пособие для вузов / В.Р. Веснин. - М. : Проспект, 2008.</t>
  </si>
  <si>
    <t>Веснин В.Р. Управление персоналом: теория и практика : учебник для вузов / В.Р. Веснин. - М. : Проспект, 2009</t>
  </si>
  <si>
    <t>Налетов И.З. Философия : учебник для студентов вузов/ И.З. Налетов. - М.: ИНФРА-М, 2008</t>
  </si>
  <si>
    <t>История : учебн. пособие для спо / П.С. Самыгин [и др.]. - Москва : ИНФРА-М, 2015</t>
  </si>
  <si>
    <t>Статистика : учебник для вузов / под ред. И.И. Елисеевой. - М. : Высшее образование, 2009</t>
  </si>
  <si>
    <t>Теория статистики : Учебник для вузов / Р.А. Шмойлова [и др.]. - 4-е, перераб. и доп. - М. : Финансы и статистика, 2004</t>
  </si>
  <si>
    <t>Менеджмент : учебное пособие для спо / М.Л. Разу [и др.]; под ред. М.Л. Разу. - М. : КноРус, 2008</t>
  </si>
  <si>
    <t>Финансы и кредит : учебник / под ред. М.В. Романовского, Г.Н. Белоглазовой. - М. : Высшее образование, 2006</t>
  </si>
  <si>
    <t>Трудовое право России : учебник для вузов / Ю.П. Орловский [и др.] ; ред.: Ю.П. Орловский, А.Ф.Нуртдинова. - 2-е изд. - М. : Контракт: ИНФРА-М, 2008.</t>
  </si>
  <si>
    <t>Внешнеэкономическая деятельность предприятия : учебник / под ред. Л.Е. Стровского. - 2-е изд., перераб. и доп. - М. : ЮНИТИ-ДАНА, 1999</t>
  </si>
  <si>
    <t>Финансовое право. Практикум : учебное пособие / под ред. И.В. Рукавишниковой. - Ростов н/Д : Феникс, 2000</t>
  </si>
  <si>
    <t>Финансовое право : учебник для вузов / под ред. Е.Ю. Грачевой,  Г.П. Толстопятенко. - М. : Проспект, 2004.</t>
  </si>
  <si>
    <t>Основы права : учебн. пособие / под ред. Д.П. Котова. - М. : Центр, 1998</t>
  </si>
  <si>
    <t>Основы права : учебник / под ред. В.В. Лазарева. - 4-е изд., перераб. и доп. - М. : Юристъ, 2004.</t>
  </si>
  <si>
    <t>Основы права : учебник / под ред. С.Я. Казанцева. - М. : Академия, 2009</t>
  </si>
  <si>
    <t>Харитонова С.В. Трудовое право : учебник для спо / С.В. Харитонова. - 3-е изд., стереотип. - Москва : Академия, 2015</t>
  </si>
  <si>
    <t>Колеватова О.А.  Бухгалтерский учет в бюджетных учреждениях по новому Плану счетов: учебно-практич. пособие / О.А. Колеватова. - М. : ТК Велби: Проспект, 2005</t>
  </si>
  <si>
    <t>Родионова В.М.  Бухгалтерский учет и контроль в бюджетных учреждениях : учебник / В.М. Родионова, И.М. Баятова, Е.В. Маркина. - М. : ФБК-ПРЕСС, 2003</t>
  </si>
  <si>
    <t>Заключение по специальности</t>
  </si>
  <si>
    <t>Организация налоговой системы РФ</t>
  </si>
  <si>
    <t>Налоговый контроль</t>
  </si>
  <si>
    <t>Организация налоговых проверок</t>
  </si>
  <si>
    <t>Налоговое законодательство</t>
  </si>
  <si>
    <t>Финансирование и кредитование организаций</t>
  </si>
  <si>
    <t>Трудовое право</t>
  </si>
  <si>
    <t>Предпринимательское право</t>
  </si>
  <si>
    <t>Административное право</t>
  </si>
  <si>
    <t>Антикризисное управление</t>
  </si>
  <si>
    <t>Финансовый контроль</t>
  </si>
  <si>
    <t>Страховое дело</t>
  </si>
  <si>
    <t>Основы предпринимательства</t>
  </si>
  <si>
    <t>Горелов А.А.  Основы философии : учебн. пособие для спо / А.А. Горелов. - 6-е изд., стереотип. - М. : Академия, 2007</t>
  </si>
  <si>
    <t>Власенков А.И. Русский язык. Грамматика. Текст.Стили речи. : учебник / А.И. Власенков, Л.М. Рыбченкова. - 13-е изд. - М. : Просвещение, 2007</t>
  </si>
  <si>
    <t>Греков В.Ф.  Пособие для занятий по русскому языку в старших классах / В.Ф. Греков, С.Е. Крючков, Л.А. Чешко. - 47 изд. - М. : Просвещение, 2007</t>
  </si>
  <si>
    <t>Завьялова В.М.  Практический курс немецкого языка (для начинающих) / В.М. Завьялова, Л.В. Ильина. - М. : ЧеРо, 1999</t>
  </si>
  <si>
    <t>Басова Н.В. Немецкий язык для колледжей : учебник для спо / Н.В. Басова, Т.Г. Коноплева. - 11-е изд. - Ростов н/Д : Феникс, 2007</t>
  </si>
  <si>
    <t>Тютюкина Е.Б. Финансы организаций (предприятий): сборник тестов и задач/ Е.Б.Тютюкина. - М: Дашков и К,2003</t>
  </si>
  <si>
    <t>Попова Р.Г. Финансы предприятий : пособие для студентов / Р.Г. Попова, И.Н. Самонова, И.И. Добросердова. - СПб. : Питер, 2002</t>
  </si>
  <si>
    <t>Шеремет А.Д. Финансы предприятий : учебн. пособие / А.Д. Шеремет, Р.С. Сайфулин. - М. : ИНФРА-М, 1998.</t>
  </si>
  <si>
    <t>Финансы предприятий : учебник / под ред. Н.В. Колчиной. - М. : ЮНИТИ, 2000</t>
  </si>
  <si>
    <t>Ковалев В.В.  Финансы предприятий : учебн. пособие / В.В. Ковалев. - М. : ВИТРЭМ, 2002</t>
  </si>
  <si>
    <t>Шуляк П.Н. Финансы предприятия : учебник / П.Н. Шуляк. - 4-е, перераб. и доп. - М. : Дашков и К, 2003</t>
  </si>
  <si>
    <t>Лапуста М.Г.  Финансы фирмы : учебн. пособие / М.Г. Лапуста, Л.Г. Скамай. - М. : ИНФРА-М, 2002</t>
  </si>
  <si>
    <t>Ковалева А.М. Финансы фирмы : учебник / А.М. Ковалева, М.Г. Лапуста, Л.Г. Скамай. - 2-е изд, испр. и доп. - М. : ИПБ-БИНФА, 2002</t>
  </si>
  <si>
    <t>Бюджетная система России : учебник / под ред. Г.Б. Поляка. - 2-е изд., перераб. и доп. - М. : ЮНИТИ-ДАНА, 2007</t>
  </si>
  <si>
    <t>Бюджетная система России : учебник / под ред. Г.Б. Поляка. - М. : ЮНИТИ-ДАНА, 2008</t>
  </si>
  <si>
    <t>Русская литература ХХ века. Ч.2: учебник / под ред. В.В. Агеносова. - 6-е изд.,стереотип. - М. : Дрофа, 2001</t>
  </si>
  <si>
    <t>Русская литература ХХ века. Ч.1 : хрестоматия / сост.: А.В. Баранников [и др.]. - М. : Просвещение, 1993</t>
  </si>
  <si>
    <t>Русская литература ХХ века. Ч.2 : хрестоматия / сост.: А.В. Баранников [и др.]. - М. : Просвещение, 1993</t>
  </si>
  <si>
    <t>Русская литература: хрестоматия историко-лит. материалов / сост. Е.И. Каплан, М.Т. Пинаев. - М. : Просвещение, 1993</t>
  </si>
  <si>
    <t>Качурин М.Г.  Русская литература: учебник / М.Г. Качурин. - 2-е изд. - М. : Просвещение, 1998</t>
  </si>
  <si>
    <t>Обществознание</t>
  </si>
  <si>
    <t>Касьянов В.В.  Обществознание: учебное пособие для ссузов/ В.В. Касьянов. - 3-е изд. - Ростов н/Д : Феникс, 2006</t>
  </si>
  <si>
    <t>Обществознание : пособие / под ред. В.В. Барабанова. - СПб. : Союз, 2001</t>
  </si>
  <si>
    <t>Важенин А.Г. Обществознание : учебн. пособие для спо / А.Г. Важенин. - 6-е изд., стереотип. - М. : Академия, 2009</t>
  </si>
  <si>
    <t>Боровик В.С. Обществознание : учебник / В.С. Боровик, С.С. Боровик. - М. : Академия, 2006</t>
  </si>
  <si>
    <t>Естествознание</t>
  </si>
  <si>
    <t>Акимов О.Е.  Естествознание : курс лекций / О.Е. Акимов. - М. : ЮНИТИ, 2001</t>
  </si>
  <si>
    <t>Естествознание и основы экологии : учебн.пособие для ссузов / Р.А. Петросова [и др.]. - 2-е изд., стереотип. - М. : Академия, 1998</t>
  </si>
  <si>
    <t>Физическая культура : учебник для спо / Н.В. Решетников [и др.]. - 14-е изд., исправ. - Москва : Академия, 2014</t>
  </si>
  <si>
    <t>Константинов В.М. Экологические основы природопользования : учебник для спо / В.М. Константинов, Ю.Б. Челидзе. - 15-е изд., стереотип. - Москва : Академия, 2014</t>
  </si>
  <si>
    <t>Панфилова А.П. Психология общения : учебник для спо / А.П. Панфилова. - 3-е изд., стереотип. - Москва : Академия, 2014</t>
  </si>
  <si>
    <t>Сапронов Ю.Г.  Безопасность жизнедеятельности : учебник для спо / Ю.Г. Сапронов. - 3-е изд., стереотип. - Москва : Академия, 2014.</t>
  </si>
  <si>
    <t>Безопасность жизнедеятельности : учебник для спо / Э.А. Арустамов [и др.]. - 13-е изд., стереотип. - Москва : Академия, 2014</t>
  </si>
  <si>
    <t>Косолапова Н.В.  Основы безопасности жизнедеятельности : учебник для спо и нпо / Н.В. Косолапова, Н.А. Прокопенко. - 9-е изд., стереотип. - Москва : Академия, 2014</t>
  </si>
  <si>
    <t>Григорьев С.Г.  Математика : учебник для спо / С.Г. Григорьев, С.В. Иволгина ;  под ред. В.А. Гусева. - 10-е изд., стереотип. - Москва : Академия, 2014</t>
  </si>
  <si>
    <t>Михеева Е.В. Информационные технологии в профессиональной деятельности : учебн. пособие для спо/ Е.В. Михеева. - 13-е изд., стереотип. - Москва : Академия, 2014.</t>
  </si>
  <si>
    <t>Ром В.Я.  География. Население хозяйство России : учебник / В.Я. Ром, В.П. Дронов. - 5-е изд. - М. : Дрофа, 1999</t>
  </si>
  <si>
    <t>Экономическая и социальная география России : учебник / под ред. А.Т. Хрущева. - 2-е изд. - М. : Дрофа, 2002</t>
  </si>
  <si>
    <t>Экономическая и социальная география. Основы науки : учебник / М.М. Голубчик [и др.]. - М. : ВЛАДОС, 2004</t>
  </si>
  <si>
    <t>Физическая культура студента: учебник для вузов/ под ред. В.И. Ильина. - М., 2003</t>
  </si>
  <si>
    <t>Физическая культура: учеб.пособие/ Н.В. Решетников [и др.]. - 5-е изд., исправл. и доп. - М. : Академия, 2006</t>
  </si>
  <si>
    <t>Решетников Н.В. Физическая культура: учебн. пособие/ Ю.Л. Кислицын, Ю.Л. Кислицын. - М. : Академия, 1998.</t>
  </si>
  <si>
    <t>ОБЖ</t>
  </si>
  <si>
    <t>Безопасность жизнедеятельности : учебник для вузов / Л.А. Михайлов [и др.]; под ред. Л.А. Михайлова. - 2-е изд. - М. [и др.]: Питер, 2008</t>
  </si>
  <si>
    <t>Безопасность жизнедеятельности : учебник для вузов / Э.А. Арустамов [и др.];  под ред. Э.А. Арустамова. - М. : Дашков и К, 2000.</t>
  </si>
  <si>
    <t>Алгебра и начала анализа : учебник / под ред. А.Н. Колмогорова. - 14-е изд. - М. : Просвещение, 2004</t>
  </si>
  <si>
    <t>Алгебра и начала анализа. 10-11 класс / Ш.А. Алимов [и др.]. - 15-е изд. - М. : Просвещение, 2007</t>
  </si>
  <si>
    <t>Экономика</t>
  </si>
  <si>
    <t>Современная экономика: лекционный курс : учебное пособие / под ред. О.Ю. Мамедова. - 5-е изд. - Ростов н/Д : Феникс, 2003</t>
  </si>
  <si>
    <t>Экономика : учебник для вузов / под ред. А.С. Булатова. - 3-е изд., перераб. и доп. - М.: Экономистъ, 2003</t>
  </si>
  <si>
    <t xml:space="preserve">Журавлева Г.П. Экономика: учебник для вузов/ Г.П. Журавлева. - М.: Юристъ, 2002. </t>
  </si>
  <si>
    <t>Экономика: учебник / под ред. Ю.Ф. Симионова. - Ростов н/Д: Феникс, 2007</t>
  </si>
  <si>
    <t>Экономика в вопросах и ответах : учеб. пособие /  под ред. И.П. Николаевой. - М.: Проспект, 2003.</t>
  </si>
  <si>
    <t>Слагода В.Г. Основы экономики : учебн. пособие / В.Г. Слагода. - М. : ФОРУМ: ИНФРА-М, 2002</t>
  </si>
  <si>
    <t>Михайлушкин А.И. Экономика : учебник для студентов технич. вузов / А.И. Михайлушкин, П.Д. Шимко. - М. : Высшая школа, 2000</t>
  </si>
  <si>
    <t>Экономика : учебник для студентов, аспирантов, препод. / ред.: А.И. Архипов [и др.]. - М. : Проспект, 1999</t>
  </si>
  <si>
    <t>Казаков А.П. Экономика : курс лекций: для студентов вузов неэкономич. профиля / А.П. Казаков, Н.В. Минаева. - 4-е изд., доп. и исправ. - М. : ГНОМ-пресс, 1999</t>
  </si>
  <si>
    <t>Куликов Л.М. Основы экономических знаний : учебн. пособие / Л.М. Куликов. - М. : Финансы и статистика, 2000</t>
  </si>
  <si>
    <t>Носова С.С.  Основы экономики : учебник для спо / С.С. Носова. - 4-е изд., стереотип. - М. : КноРус, 2009</t>
  </si>
  <si>
    <t>Камаев В.Д.  Основы экономики : учебн. пособие / В.Д. Камаев. - М. : ВЛАДОС, 2002</t>
  </si>
  <si>
    <t>Информатика и ИКТ</t>
  </si>
  <si>
    <t>Информатика : учебник для  вузов / под ред. Н.В. Макаровой. - 3-е изд., перераб. - М. : Финансы и статистика, 2006</t>
  </si>
  <si>
    <t>Гаврилов М.В. Информатика и информационные технологии: учебник для вузов/ М.В. Гаврилов. - М.: Гардарики, 2007</t>
  </si>
  <si>
    <t>Право</t>
  </si>
  <si>
    <t>Михалева Е.П. Менеджмент : учебн. пособие для спо / Е.П. Михалева. - 2-е изд., перераб. и доп. - Москва : Юрайт, 2016</t>
  </si>
  <si>
    <t>Савицкая Г.В.  Анализ хозяйственной деятельности предприятия : учебник для вузов / Г.В. Савицкая. - 5-е изд. - Минск : Новое знание, 2001</t>
  </si>
  <si>
    <t>Савицкая Г.В. Анализ хозяйственной деятельности предприятия : учебник для вузов / Г.В. Савицкая. - 4-е изд., перераб. и доп. - Минск : Новое знание, 1999.</t>
  </si>
  <si>
    <t>Ковалев В.В. Анализ хозяйственной деятельности предприятия : учебник для вузов / В.В. Ковалев, О.Н. Волкова. - М. : Проспект, 2007</t>
  </si>
  <si>
    <t>Чечевицына Л.Н.  Анализ финансово-хозяйственной деятельности : учебник для ссузов / Л.Н. Чечевицына. - 3-е изд., перераб. и доп. - Ростов н/Д : Феникс, 2008</t>
  </si>
  <si>
    <t>Голубева Т.М. Анализ финансово-хозяйственной деятельности : учеб.пособие для нпо / Т.М. Голубева. - М. : Академия, 2008</t>
  </si>
  <si>
    <t>Макарьева В.И.  Анализ финансово-хозяйственной деятельности организации / В.И. Макарьева, Л.В. Андреева. - М. : Финансы и статистика, 2005</t>
  </si>
  <si>
    <t>Канке А.А. Анализ финансово-хозяйственной деятельности предприятия : учебное пособие для спо / А.А. Канке, И.П. Кошевая. - 2-е изд., исправ. и доп. - М. : ФОРУМ: ИНФРА-М, 2007</t>
  </si>
  <si>
    <t>Одинцов В.А.  Анализ финансово-хозяйственной деятельности предприятия : учебное пособие для нпо / В.А. Одинцов. - М. : Академия, 2008</t>
  </si>
  <si>
    <t>Антикризисное управление : учебник для вузов / под ред. Э.М. Короткова. - М. : ИНФРА-М, 2001</t>
  </si>
  <si>
    <t>Антикризисное управление : учебник для вузов / под ред. Э.М. Короткова. - 2-е изд., доп. и перераб. - М. : ИНФРА-М, 2007</t>
  </si>
  <si>
    <t>Антикризисное управление : учеб.пособие для вузов / под ред. Э.С. Минаева, В.П. Панагушина. - М. : ПРИОР, 1998</t>
  </si>
  <si>
    <t>Зуб А.Т. Антикризисное управление : учеб.пособие для вузов / А.Т. Зуб. - М. : Аспект Пресс, 2005.</t>
  </si>
  <si>
    <t>Антикризисное управление : учеб.пособие для вузов / под ред. И.К. Ларионова. - 3-е изд., перераб. и доп. - М. : Дашков и К, 2004</t>
  </si>
  <si>
    <t>Антикризисное управление : учеб.пособие для вузов / под ред. И.К. Ларионова. - 6-е изд., перераб. и доп. - М. : Дашков и К, 2010</t>
  </si>
  <si>
    <t>Попов Р.А. Антикризисное управление : учебник для вузов / Р.А. Попов. - М. : Высшая школа, 2006.</t>
  </si>
  <si>
    <t>Орехов В.И. Антикризисное управление : учебн.пособие для вузов / В.И. Орехов, К.В. Балдин, Н.П. Гапоненко. - М. : ИНФРА-М, 2008</t>
  </si>
  <si>
    <t>Жарковская Е.П.  Антикризисное управление : учебник для вузов / Е.П. Жарковская, Б.Е. Бродский, И.Б. Бродский. - 5-е изд., перераб. - М. : ОМЕГА-Л, 2008</t>
  </si>
  <si>
    <t>Антикризисное управление : учебн. пособие для вузов / под ред. К.В. Балдина. - М. : Гардарики, 2007</t>
  </si>
  <si>
    <t>Балдин К.В. Антикризисное управление:макро и микроуровень : учеб.пособие для вузов / К.В. Балдин, О.Ф. Быстров, А.В. Рукосуев. - М. : Дашков и К, 2005</t>
  </si>
  <si>
    <t>Антикризисное управление : учебн. пособие для вузов /  ред.: А.В. Варварин [и др.]. - 2-е изд. - М. : ИНФРА-М, 2008</t>
  </si>
  <si>
    <t>Згонник Л.В. Антикризисное управление : учебник для вузов / Л.В. Згонник. - М. : Дашков и К, 2010</t>
  </si>
  <si>
    <t>Бюджетная система России : учебник для вузов / под ред. Г.Б. Поляка. - 2-е изд., перераб. и доп. - М. : ЮНИТИ, 2009</t>
  </si>
  <si>
    <t>Бюджетная система России : учебник / под ред. Г.Б. Поляка. - М. : ЮНИТИ-ДАНА, 2002</t>
  </si>
  <si>
    <t>Панкрухин А.П.  Маркетинг : учебник для вузов / А.П. Панкрухин. - 4-е изд. - М. : ОМЕГА-ЭЛ, 2006</t>
  </si>
  <si>
    <t>Ноздрева Р.Б. Маркетинг : учебн. пособие для вузов / Р.Б. Ноздрева, Г.Д. Крылова, М.И. Соколова. - М. : Проспект, 2005</t>
  </si>
  <si>
    <t>на 01.04.15</t>
  </si>
  <si>
    <t>нет</t>
  </si>
  <si>
    <t>Колмыкова Е.А.  Информатика : учебн. пособие для спо / Е.А. Колмыкова, И.А. Кумскова. - 6-е изд., стереотип. - М. : Академия, 2009</t>
  </si>
  <si>
    <t>Ляхович В.Ф. Основы информатики : учебн. пособие для спо / В.Ф. Ляхович, С.О. Крамаров. - 4-е изд. - Ростов н/Д : Феникс, 2004</t>
  </si>
  <si>
    <t>Мелихова Л.В. Правовое обеспечение профессиональной деятельности : учебное пособие / Л.В. Мелихова. - Ростов н/Д : Феникс, 2001</t>
  </si>
  <si>
    <t>Бархатова Е.Ю.  Правовое обеспечение профессиональной деятельности : учебник для ссузов / Е.Ю. Бархатова. - М. : Проспект, 2006</t>
  </si>
  <si>
    <t>Румынина В.В.  Правовое обеспечение профессиональной деятельности : учебник для спо / В.В. Румынина. - 5-е изд., стереотип. - М. : Академия, 2009</t>
  </si>
  <si>
    <t>Бондаренко В.Ф. Социология. Программа конкретного социологического
исследовния.- 2004 г. (CD)</t>
  </si>
  <si>
    <t xml:space="preserve">Политология. Под ред. Мельвиля А.Ю.- 2009 г. (CD) </t>
  </si>
  <si>
    <t>Боревский, Л.Я. Курс математики: справочник. – М, 2000 (CD)</t>
  </si>
  <si>
    <t>Курс математики для школьников и абитуриентов: справочник. – М, 1999  (CD)</t>
  </si>
  <si>
    <t>Управление персоналом: инструменты руководителя.- 2003 г. (CD)</t>
  </si>
  <si>
    <t>Управление персоналом: инструменты руководителя 2-е издание.- 2004 г. (CD)</t>
  </si>
  <si>
    <t>Бухалков, М.И. Управление персоналом.- 2005 г. (CD)</t>
  </si>
  <si>
    <t>Филин С.А. Информационная безопасность : учебное пособие / С.А. Филин. - М. : Альфа-Пресс, 2006.</t>
  </si>
  <si>
    <t>Мельников В.П. Информационная безопасность : учеб. пособие для спо / В.П. Мельников. - М. : Академия, 2005. - 336 с.</t>
  </si>
  <si>
    <t>Мельников В.П. Информационная безопасность : учеб. пособие для спо / В.П. Мельников, С.А. Клейменов, А.М. Петраков ;  под ред. С.А. Клейменова. - 4-е изд., стереотип. - М. : Академия, 2009.</t>
  </si>
  <si>
    <t>Фетисов В.Д. Бюджетная система Российской Федерации : учебн. пособие / В.Д. Фетисов. - М. : ЮНИТИ, 2003</t>
  </si>
  <si>
    <t>Вахрин П.И. Бюджетная система Российской Федерации : учебник для вузов / П.И. Вахрин, А.С. Нешитой. - 3-е изд. исправл. и доп. - М. : Дашков и К, 2005</t>
  </si>
  <si>
    <t>Бюджетная система Российской Федерации : учебник для вузов / под ред. О.В. Врублевской, М.В. Романовского. - 3-е изд., испр. и перераб. - М. : ЮРАЙТ - М, 2004</t>
  </si>
  <si>
    <t>Нешитой А.С. Бюджетная система Российской Федерации : учебник / А.С. Нешитой. - 4-е изд., исправ. и доп. - М. : Дашков и К, 2006</t>
  </si>
  <si>
    <t>Годин А.М. Бюджетная система Российской Федерации : учебник / А.М. Годин, В.П. Горегляд, И.В. Подпорина. - 4-е изд., исправ. и доп. - М. : Дашков и К, 2007</t>
  </si>
  <si>
    <t>Годин А.М. Бюджетная система Российской Федерации : учебник / А.М. Годин, В.П. Горегляд, И.В. Подпорина. - 7-е изд., исправ. и доп. - М. : Дашков и К, 2009</t>
  </si>
  <si>
    <t>Нешитой А.С. Бюджетная система Российской Федерации : учебник / А.С. Нешитой. - 8-е изд., исправ. и доп. - М. : Дашков и К, 2009</t>
  </si>
  <si>
    <t>Нешитой А.С. Бюджетная система Российской Федерации : учебник для вузов / А.С. Нешитой. - 9-е изд., исправ. и доп. - М. : Дашков и К, 2010</t>
  </si>
  <si>
    <t>Александров И.М. Бюджетная система Российской Федерации : учебник для вузов / И.М. Александров, О.В. Субботина. - 4-е изд., перераб. и доп. - М. : Дашков и К, 2010</t>
  </si>
  <si>
    <t>Дементьев Д.В.   Бюджетная система РФ : учебн.пособие / Д.В. Дементьев, В.А. Щербаков. - 2-е изд., стереотип. - М. : КноРус, 2009</t>
  </si>
  <si>
    <t>Лопушинская Г.К. Планирование в условиях рынка : учебн. пособие для вузов / Г.К. Лопушинская, А.Н. Петров. - М. : Дашков и К, 2003</t>
  </si>
  <si>
    <t>Алексеева М.М.  Планирование деятельности фирмы : учебно-методич. пособие: для вузов / М.М. Алексеева. - М. : Финансы и статистика, 2003</t>
  </si>
  <si>
    <t>Афитов Э.А.  Планирование на предприятии : учебн. пособие для вузов / Э.А. Афитов. - 2-е изд., перераб. и доп. - Минск : Вышэйшая школа, 2006</t>
  </si>
  <si>
    <t>Горемыкин В.А.  Планирование на предприятии : учебник для вузов / В.А. Горемыкин. - 4-е изд, перераб. и доп. - М. : Высшее образование, 2007</t>
  </si>
  <si>
    <t>Одинцова Л.А. Планирование на предприятии : учебник для вузов / Л.А. Одинцова. - М. : Академия, 2007</t>
  </si>
  <si>
    <t>Бухалков М.И.  Планирование на предприятии : учебник для вузов / М.И. Бухалков. - 3-е изд., исправ. и доп. - М. : ИНФРА-М, 2008</t>
  </si>
  <si>
    <t>Одинцова Л.А. Планирование на предприятии : учебник для вузов / Л.А. Одинцова. - 2-е изд., стереотип. - М. : Академия, 2009</t>
  </si>
  <si>
    <t>Ильин А.И.  Планирование на предприятии : учебник / А.И. Ильин. - 5-е изд., стереотип. - Минск : Новое знание, 2004.</t>
  </si>
  <si>
    <t>Ильин А.И.  Планирование на предприятии : учебн. пособие для вузов / А.И. Ильин. - 7-е изд., исправ. и доп. - Минск : Новое знание, 2006</t>
  </si>
  <si>
    <t>Афитов Э.А. Планирование на предприятии : учебн. пособие для вузов / Э.А. Афитов. - Минск : Вышэйшая школа, 2001</t>
  </si>
  <si>
    <t>Химичева Н.И. Финансовое право: учебно-методич. комплекс/ Н.И. Химичева, Е.В. Покачалова. - М: Норма, 2005.</t>
  </si>
  <si>
    <t>Финансовое право : учебник для вузов / под ред. Н.И. Химичевой. - 3-е изд., перераб. и доп. - М. : Юристъ, 2005</t>
  </si>
  <si>
    <t>Финансовое право : учебник / под ред. Н.И. Химичевой. - 2-е изд., перераб. и доп. - М. : Юристъ, 2001</t>
  </si>
  <si>
    <t>Финансовое право : учебник для вузов / под ред. О.Н. Горбуновой. - 2-е изд.,перераб.и доп. - М. : Юристъ, 2002</t>
  </si>
  <si>
    <t>Финансовое право: учебник для вузов/  под ред. О.Н. Горбуновой. - 3-е изд., перераб. и доп. - М.: Юристъ, 2006</t>
  </si>
  <si>
    <t>Финансовое право: учеб. пособие для вузов/ под ред. М.М. Рассолова. - М. : ЮНИТИ-ДАНА: Закон и право, 2002</t>
  </si>
  <si>
    <t>Финансовое право : учебник для вузов / ред.: Е.Ю. Грачева, Г.П. Толстопятенко. - 2-е изд., перераб. и доп. - М. : Проспект, 2009</t>
  </si>
  <si>
    <t>Пилипенко А.А. Финансовое право : учеб.пособие / А.А. Пилипенко. - Минск : Книжный Дом, 2007</t>
  </si>
  <si>
    <t>Стефанов А.Е.Финансовое право Российской Федерации : курс лекций / А.Е. Стефанов. - Смоленск : СМЯДЫНЬ, 2004</t>
  </si>
  <si>
    <t>Финансовое право Российской Федерации : учебник для вузов /под ред. М.В. Карасевой. - 2-е изд., перераб. и доп. - М. : Юристъ, 2007</t>
  </si>
  <si>
    <t>Грачева Е.Ю. Финансовое право : учеб. пособие для спо / Е.Ю. Грачева, Э.Д. Соколова. - М. : Юристъ, 2001</t>
  </si>
  <si>
    <t>Мальцев В.А.  Финансовое право : учебник для спо / В.А. Мальцев. - М. : Академия, 2005</t>
  </si>
  <si>
    <t xml:space="preserve">Косаренко Н.Н. Финансовое право : учебник для спо / Н.Н. Косаренко, А.Л. Кочергин. - М.; Ростов н/Д : Нац. ин-т бизнеса; Феникс, 2004. </t>
  </si>
  <si>
    <t>Петрова Г.В.  Финансовое право : учебник / Г.В. Петрова. - М. : ТК Велби, 2006</t>
  </si>
  <si>
    <t>Финансовое право для экономических специальностей : учебник для вузов /  под ред. С.О. Шохина. - М. : КноРус, 2006</t>
  </si>
  <si>
    <t>Практикум по финансовому праву для экономических специальностей : учебн. пособие для вузов / под ред. С.О. Шохина. - М. : КноРус, 2006</t>
  </si>
  <si>
    <t>Финансовое право : учебник для вузов / од ред. Е.Ю. Грачевой,  Г.П. Толстопятенко. - М. : Проспект, 2004.</t>
  </si>
  <si>
    <t>Бердникова Т.Б. Анализ и диагностика финансово - хозяйственной деятельности : учебн. пособие для вузов / Т.Б. Бердникова. - М. : ИНФРА-М, 2001</t>
  </si>
  <si>
    <t>Веснин В.Р. Управление персоналом. Теория и практика: электронный учебник.- 2009 г. (CD)</t>
  </si>
  <si>
    <t>Переверзев М.П.Менеджмент.- 2006 г.(CD)</t>
  </si>
  <si>
    <t>Основы менеджмента / Л.В. Плахова и др.- 2008 г. (CD)</t>
  </si>
  <si>
    <t>Лекции по менеджменту.- 2006 г.(CD)</t>
  </si>
  <si>
    <t>Статистика. Под ред М.Г. Назарова.- 2008 г. (CD)</t>
  </si>
  <si>
    <t>Салин В.Н, Чурилова Э.Ю, Шпаковская Е.П. Статистика.- 2008 г. (CD)</t>
  </si>
  <si>
    <t>Сергеев И.В., Веретенникова И. И. Экономика организаций
(предприятий): электронный учебник.- 2010 г. (CD)</t>
  </si>
  <si>
    <t>Грузинов, В.П. Экономика предприятия: интерактивный учебный курс.- 2006 г. (CD)</t>
  </si>
  <si>
    <t>Басовский Л.Е. Маркетинг: учеб. пособие. – М., 2006 CD</t>
  </si>
  <si>
    <t>Беляев В.И. Маркетинг: основы теории и практики: учебн. пособие. – М., 2004 CD</t>
  </si>
  <si>
    <t>Годин А.М. Маркетинг: учебник. – М., 2005 CD</t>
  </si>
  <si>
    <t>Маркетинг: лекции для студентов. 2006. CD</t>
  </si>
  <si>
    <t>Маркетинг: учебник. – М.,2003г. CD</t>
  </si>
  <si>
    <t>Мухамедьяров А.М. Инновационный менеджмент: учеб. пособие, 2006г. - CD</t>
  </si>
  <si>
    <t>Базиков А.А. Экономическая теория: курс лекций.- 2005 г. (CD)</t>
  </si>
  <si>
    <t>Информатика : учебник для экономич. спец-тей вузов / под ред. Н.В. Макаровой. - 3-е изд., перераб. - М. : Финансы и статистика, 2006</t>
  </si>
  <si>
    <t>Информатика : практикум по технологии работы на компьютере: для студентов вузов / под ред. Н.В. Макаровой. - 3-е изд., перераб. и доп. - М. : Финансы и статистика, 2003</t>
  </si>
  <si>
    <t>Могилев А.В. Информатика : учебн. пособие для вузов / А.В. Могилев, Н.И. Пак, Е.К. Хеннер. - 3-е изд., перераб. и доп. - М. : Академия, 2004</t>
  </si>
  <si>
    <t>Веретенникова Е.Г. Информатика : учебн.пособие для вузов / Е.Г. Веретенникова, С.М. Патрушина, Н.Г. Савельева. - Ростов н/Д : МарТ, 2002</t>
  </si>
  <si>
    <t>Степанов А.Н. Информатика : учеб.пособие для вузов / А.Н. Степанов. - 5-е изд. - М. [и др.] : Питер, 2007</t>
  </si>
  <si>
    <t>Гаврилов М.В. Информатика и информационные технологии : учебник для вузов / М.В. Гаврилов. - М. : Гардарики, 2007</t>
  </si>
  <si>
    <t>Информатика. Базовый курс. : учебник для вузов / под ред. С.В. Симоновича. - СПб. : Питер, 2000.</t>
  </si>
  <si>
    <t>Безопасность жизнедеятельности : учеб.пособие для вузов / Э.А. Арустамов [и др.]. - 2-е изд., перераб. - М.: Дашков и К, 2007</t>
  </si>
  <si>
    <t>Маринченко А.В. Безопасность жизнедеятельности : учебн. пособие для вузов / А.В. Маринченко. - 3-е изд., доп. и перераб. - М.: Дашков и К, 2010</t>
  </si>
  <si>
    <t>Хван Т.А. Безопасность жизнедеятельности : учебн. пособие для вузов / Т.А. Хван, П.А. Хван. - Ростов н/Д.: Феникс, 2001</t>
  </si>
  <si>
    <t>Русак О.Н. Безопасность жизнедеятельности : учебн. пособие для вузов / О.Н. Русак, К.Р. Малаян, Н.Г. Занько. - 4-е изд., стереотип. - СПб.: Лань, 2001</t>
  </si>
  <si>
    <t>Шимова О.С.  Основы экологии и экономика природопользования : учебник для вузов / О.С. Шимова, И.К. Соколовский. - Минск : БГЭУ, 2001</t>
  </si>
  <si>
    <t>Раздел 3. Обеспечение дополнительной литературой</t>
  </si>
  <si>
    <t xml:space="preserve">Наименование </t>
  </si>
  <si>
    <t>Количество названий</t>
  </si>
  <si>
    <t>Количество экз</t>
  </si>
  <si>
    <t xml:space="preserve">Автор, название, место издания, издательство, год издания </t>
  </si>
  <si>
    <t>Захаров В.Я. Антикризисное управление. Теория и практика : учеб.пособие для вузов / В.Я. Захаров, А.О. Блинов, Д.В. Хавин. - М. : ЮНИТИ-ДАНА, 2006</t>
  </si>
  <si>
    <t>Предпринимательское право Российской Федерации : учебник / ред.: Е.П. Губин, П.Г. Лахно. - М. : Юристъ, 2003.</t>
  </si>
  <si>
    <t xml:space="preserve">Российское предпринимательское право : учебник для вузов / ред.: И.В. Ершова, Г.Д. Отнюкова. - М. : Проспект, 2008. </t>
  </si>
  <si>
    <t xml:space="preserve">Макаров Н.Д.  Предпринимательское право : учебн.пособие / Н.Д. Макаров, Е.А. Рябов. - 2-е изд.,испр.и доп. - М. : ФОРУМ: ИНФРА-М, 2008. </t>
  </si>
  <si>
    <t>Дегтярева О.И. Внешнеэкономическая деятельность : учебн. пособие для вузов / О.И. Дегтярева, Т.Н. Полянова, С.В. Саркисов. - 3-е изд.,перераб.и доп. - М. : Дело, 2002</t>
  </si>
  <si>
    <t>Прокушев Е.Ф. Внешнеэкономическая деятельность : учебник / Е.Ф. Прокушев. - М. : Дашков и К, 2005</t>
  </si>
  <si>
    <t>Ростовский Ю.М. Внешнеэкономическая деятельность : учебник / Ю.М. Ростовский, В.Ю. Гречков. - М. : Экономистъ, 2004</t>
  </si>
  <si>
    <t>Внешнеэкономическая деятельность : учебник / под ред.  Б.М. Смитиенко, В.К. Поспелова. - М. : Мастерство, 2002</t>
  </si>
  <si>
    <t>Воронкова О.Н. Внешнеэкономическая деятельность: организация и управление : учеб.пособие / О.Н. Воронкова, Е.П. Пузакова. - М. : Экономистъ, 2007</t>
  </si>
  <si>
    <t>Основы организации и функционирования бюджетной системы Российской Федерации</t>
  </si>
  <si>
    <t>Христорождественская Л.П.  Английский язык: практический курс. Часть 1 : учебн.пособие / Л.П. Христорождественская. - Минск : Харвест, 2001</t>
  </si>
  <si>
    <t>Хабибулин А.Г. Правовое обеспечение профессиональной деятельности : учебник для спо / А.Г. Хабибулин, К.Р. Мурсалимов. - М. : ФОРУМ: ИНФРА-М, 2014</t>
  </si>
  <si>
    <t>Литература : учебник для нпо и спо /; под ред. Г.А. Обернихиной. - 12-е изд., стереотип. - М.: Академия, 2013</t>
  </si>
  <si>
    <t xml:space="preserve"> Литература : практикум: учебн. пособие для нпо и спо / под ред. Г.А. Обернихиной. - 3-е изд., стереотип. - М. : Академия, 2013</t>
  </si>
  <si>
    <t>Богаченко В.М. Бухгалтерский учет : учебник для спо по спец-тям экономики и управления / В.М. Богаченко, Н.А. Кириллова. - 18-е изд., перераб. и доп. - Ростов-на-Дону : Феникс, 2014</t>
  </si>
  <si>
    <t>География : учебник для спо /под ред. Е.В. Баранчикова. - 12-е изд., стереотип. - М. : Академия, 2013.</t>
  </si>
  <si>
    <t>Артемов В.В.  История для профессий и специальностей технического, естественно-научного, социально-экономического профилей. Часть 1 : учебник для нпо и спо / В.В. Артемов, Ю.Н. Лубченков. - 6-е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</si>
  <si>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2 : учебник для нпо и спо / В.В. Артемов, Ю.Н. Лубченков. - 6-е изд., стереотип. - М.: Академия, 2013</t>
  </si>
  <si>
    <t>Басова Н.В. Немецкий язык для колледжей : учебник для экономич. спец-тей спо / Н.В. Басова, Т.Г. Коноплева. - 20-е изд., стереотип. - М. : КноРус, 2014</t>
  </si>
  <si>
    <t>Важенин А.Г. Обществознание : учебн. пособие для спо / А.Г. Важенин. - 12-е изд., стереотип. - М. : Академия, 2013</t>
  </si>
  <si>
    <t>Антонова Е.С.  Русский язык : учебник для нпо и спо / Е.С. Антонова, Т.М. Воителева. - 4-е изд., стереотип. - М. : Академия, 2013</t>
  </si>
  <si>
    <t>Брыкова Н.В. Основы бухгалтерского учета : учебн. пособие для нпо / Н.В. Брыкова. - 9-е изд., исправ. - М. : Академия, 2013</t>
  </si>
  <si>
    <t>Брыкова Н.В.  Основы бухгалтерского учета : учебное пособие / Н.В. Брыкова. - М. : Академия, 2003</t>
  </si>
  <si>
    <t>Аргументы и факты: газета. - 2010, 2011</t>
  </si>
  <si>
    <t>Комсомольская правда: газета. - 2010, 2014,2015</t>
  </si>
  <si>
    <t>Рабочий путь: газета. - 2010, 2011,2015</t>
  </si>
  <si>
    <t>Российская газета: газета. - 2010, 2011, 2012, 2013, 2014, 2015</t>
  </si>
  <si>
    <t>Смоленская газета: газета. - 2010, 2011, 2012, 2013,2014,2015</t>
  </si>
  <si>
    <t>Смоленские новости: газета. - 2010, 2011</t>
  </si>
  <si>
    <t>Смоленск: журнал (2015/3)</t>
  </si>
  <si>
    <t>Финансы (2010/12,2011/12,2012/12,2013/21,2014/12,2015/2)</t>
  </si>
  <si>
    <t>Финансовое право (2010/12,2011/12,2012/12,2013/12,2014/6)</t>
  </si>
  <si>
    <t>Вопросы экономики (2010/12,2011/12,2012/12,2013/12,2014/6,2015/2)</t>
  </si>
  <si>
    <t>Наумова Е.А. Теория бухгалтерского учета: Видеоколлекция.- 2002 г. (ВК)</t>
  </si>
  <si>
    <t>Басовский, Л.Е. Управление качеством.- 2004 г. (CD)</t>
  </si>
  <si>
    <t>Миляков Н.В. Финансы: учебник. – М., 2006 CD</t>
  </si>
  <si>
    <t>Управление финансами: финансовый учет для руководителей: курс лекций. – М., 2003  CD</t>
  </si>
  <si>
    <t>Финансы. А.И. Архипов, И.А. Погосов, И.В. Караваева и др.- 2009 г. (CD)</t>
  </si>
  <si>
    <t>Соловьева Т.С. Финансы и кредит: Видеоколлекция.- 2002 г. (ВК)</t>
  </si>
  <si>
    <t>Скрипниченко В.А. Налоги и налогообложение.-2008 г. (CD )</t>
  </si>
  <si>
    <t>Ильина Л.А. Налоги и налогообложение. Часть 1: Видеоколлекция.- 2002 г.
 (ВК)</t>
  </si>
  <si>
    <t>Ильина Л.А. Налоги и налогообложение. Часть 2: Видеоколлекция.- 2002 г. (ВК)</t>
  </si>
  <si>
    <t>Миляков Н.В. Налоги и налогообложение: электронный учебник.- 2006 г.(CD )</t>
  </si>
  <si>
    <t>Число обучающихся</t>
  </si>
  <si>
    <t>Коэффициент</t>
  </si>
  <si>
    <t>Официальные издания: сборники законодательных актов, нормативных правовых актов и кодексов Российской Федерации (отдельно изданные, продолжающиеся и периодические)</t>
  </si>
  <si>
    <t>Периодические издания:</t>
  </si>
  <si>
    <t>Никитин А.Ф. Право : учебник / А.Ф. Никитин. - 9-е изд. - Москва : Просвещение, 2012</t>
  </si>
  <si>
    <t>Баранчиков Е.В. География для профессий и специальностей социально-экономического профиля : учебник для нпо и спо / Е.В. Баранчиков. - 3-е изд., стереотип. - Москва : Академия, 2012</t>
  </si>
  <si>
    <t>Омельченко В.П. Математика : учебн. пособие для спо / В.П. Омельченко, Э.В. Курбатова. - 8-е изд., стереотип. - Ростов-на-Дону : Феникс, 2013</t>
  </si>
  <si>
    <t>Краткий экономический словарь / ред.: Ю.А. Белик [и др.];  сост.: Г.И. Либман, О.К. Филатов. - М. : Политиздат, 1987</t>
  </si>
  <si>
    <t>Большой экономический словарь / под ред. А.Н. Азрилияной. - М. : Фонд "Правовая культура", 1994</t>
  </si>
  <si>
    <t>Бухгалтерский словарь. - 2-е изд., доп. - М. : Финансы и статистика, 1996</t>
  </si>
  <si>
    <t>Зеленин К.И. Деловые контакты. Немецко-русский разговорник / К.И. Зеленин. - Минск : Высшая школа, 1994.</t>
  </si>
  <si>
    <t>Лазовский Л.М. Универсальный бизнес - словарь / Л.М. Лазовский, Б.А. Райзберг, А. Ратковский. - М. : ИНФРА-М, 1999</t>
  </si>
  <si>
    <t>Бенжамен Г. Экономический и коммерческий словарь : англо-франко-русский словарь / Г. Бенжамен, М. Пике. - М. : Международные отношения, 1993</t>
  </si>
  <si>
    <t>Черняк В.З. Бизнес- планирование.- 2008 г. (CD)</t>
  </si>
  <si>
    <t>Басаков М.И. Современное делопроизводство (документационное обеспечение управления) : учебное пособие / М.И. Басаков. - 2-е изд., исправ. и доп. - Ростов н/Д : Феникс, 2008.</t>
  </si>
  <si>
    <t xml:space="preserve">Пожникова Н.М. Практикум по предмету "Документы, корреспонденция и делопроизводство" / Н.М. Пожникова. - М. : Академия, 2008. </t>
  </si>
  <si>
    <t>Немецкий язык за 2 недели. – М., 2006г.  (CD)</t>
  </si>
  <si>
    <t>Немецкий язык: лингафонный курс. – М., 2001 (CD)</t>
  </si>
  <si>
    <t>Немецкий: полный курс. – М., 2003 (CD)</t>
  </si>
  <si>
    <t>ПРОФЕССОР ХИГГИНС, Английский без акцента! М., 1997г.  (CD)</t>
  </si>
  <si>
    <t>Скоростное изучение немецкого языка: Экспресс-метод Илоны Давыдовой. – М., 2003 (CD)</t>
  </si>
  <si>
    <t>Словари POLYGLOSSUM Deutsch-Russisch-Deutsch (около 800000 терминов). – М., 1996 (CD)</t>
  </si>
  <si>
    <t>Учите немецкий. – М., 1999 (CD)</t>
  </si>
  <si>
    <t>Alles gute! Часть 1 (немецкий язык). - М., 1990г. (ВК)</t>
  </si>
  <si>
    <t>Alles gute!  Часть 2 (немецкий язык). – М., 1990г (ВК)</t>
  </si>
  <si>
    <t>Die weiBen Nachte in St' Peterburg (немецкий язык). - М., 1999г. (ВК)</t>
  </si>
  <si>
    <t>Eine Entdeckung von Moskau (немецкий язык). – М., 1999 (ВК)</t>
  </si>
  <si>
    <t>English through the BEATLES. Ч. 1 (английский язык). – М., 1996г. (ВК)</t>
  </si>
  <si>
    <t>English through the BEATLES. Ч. 2 (английский язык). – М., 1996г. (ВК)</t>
  </si>
  <si>
    <t>Ghost (английский язык). – М., 2000 (ВК)</t>
  </si>
  <si>
    <t>Hagen. Ein Stadtportrat (немецкий язык). – М., 1998г.  (ВК)</t>
  </si>
  <si>
    <t xml:space="preserve">Hello, English! (английский язык). – М., 1998г. (ВК) </t>
  </si>
  <si>
    <t>Muzzy (английский язык). – М., 1996  (ВК)</t>
  </si>
  <si>
    <t>New York (немецкий язык). – М., 1996г. (ВК)</t>
  </si>
  <si>
    <t xml:space="preserve">Paris (немецкий язык). – М., 1995 (ВК) </t>
  </si>
  <si>
    <t xml:space="preserve">Postcards from London: Открытки из Лондона (английский язык). – М., 1999 (ВК) </t>
  </si>
  <si>
    <t>Игровые сюжеты для начального обучения: Школьная видеоэнциклопедия (французский язык). – М., 1998 (ВК)</t>
  </si>
  <si>
    <t>Хаген (немецкий язык). – М., 1999 (ВК)</t>
  </si>
  <si>
    <t>Основы информатики. 2001г. CD</t>
  </si>
  <si>
    <t>Основы компьютерной грамотности, вып 1. CD</t>
  </si>
  <si>
    <t>Школьный курс информатики.1999г. CD</t>
  </si>
  <si>
    <t>Энциклопедия персонального компьютера Кирилла и Мефодия. 1996г. CD</t>
  </si>
  <si>
    <t>Компьютер с нуля:  видеокурс. 1996г. (ВК)</t>
  </si>
  <si>
    <t>Персональный компьютер для начинающих: видеокурс. Часть 2. 1997г. (ВК)</t>
  </si>
  <si>
    <t>Экологические основы природопользования (ДО)</t>
  </si>
  <si>
    <t>Занимательная экология: обучающая про-грамма. – 2006г. -  CD</t>
  </si>
  <si>
    <t>Экологическая культура и информация в интересах устойчивого развития: аудио и видео материалы.2005г. -  CD</t>
  </si>
  <si>
    <t>Экологическая культура и информация в интересах устойчивого развития: текстовые материалы. – 2005г. -  CD</t>
  </si>
  <si>
    <t>Глобальная экология. Часть 1.- видеофильм (ВК)</t>
  </si>
  <si>
    <t>Глобальная экология. Часть 2. – видео-фильм (ВК)</t>
  </si>
  <si>
    <t>Глобальная экология. Часть 3. – видео-фильм (ВК)</t>
  </si>
  <si>
    <t>Жить или не жить: учебный фильм.- видео-фильм (ВК)</t>
  </si>
  <si>
    <t>Экология. Нетрадиционная энергетика: учебные видеофильмы. (ВК)</t>
  </si>
  <si>
    <t>Безопасность жизнедеятельности (лекции ДО)</t>
  </si>
  <si>
    <t>Оказание первой медицинской помощи на производстве: [Приёмы первой медицинской помощи, используемые в различных ситуациях].- М., 2000 (ВК)</t>
  </si>
  <si>
    <t>Чрезвычайные ситуации. – М., 1999. (ВК)</t>
  </si>
  <si>
    <t>Первая медицинская помощь: [Фильмы об оказании первой медицинской помощи при бытовых травмах: ожогах, переломах, кровотечениях, о спасении на водах]. – М., 2000 (ВК)</t>
  </si>
  <si>
    <t>Конституция Российской Федерации. - М., 1996</t>
  </si>
  <si>
    <t>Гражданский процессуальный кодекс Российской Федерации. - М. : ГроссМедиа, 2009</t>
  </si>
  <si>
    <t>Русский язык и культура речи</t>
  </si>
  <si>
    <t>Основы философии</t>
  </si>
  <si>
    <t>Основы социологии и политологии</t>
  </si>
  <si>
    <t>Математика</t>
  </si>
  <si>
    <t>Экологические основы природопользования</t>
  </si>
  <si>
    <t>Геометрия. 10-11 класс : учебник / Л.С. Атанасян [и др.]. - 15-е изд., доп. - М. : Просвещение, 2006</t>
  </si>
  <si>
    <t>Геометрия. Часть 1: учебник / под ред. Г.Н. Яковлева. - М. : Наука, 1978.</t>
  </si>
  <si>
    <t>Геометрия. Часть 2 : учебник / под ред. Г.Н. Яковлева. - 2-е изд., перераб. - М. : Наука, 1982</t>
  </si>
  <si>
    <t>Сергеева И.И. Информатика : учебник для спо / И.И. Сергеева, А.А. Музалевская, Н.В. Тарасова. - М. : ФОРУМ: ИНФРА-М, 2008</t>
  </si>
  <si>
    <t>Финансы и кредит : учебн. пособие для спо / О.И. Лаврушин [и др.];  под ред. О.И. Лаврушина. - 4-е изд., стереотип. - Москва : КноРус, 2013</t>
  </si>
  <si>
    <t>Финансы, денежное обращение и кредит : учебник для вузов /  под ред. М.В. Романовского, О.В. Врублевской. - М. : Юрайт, 2006</t>
  </si>
  <si>
    <t>Сафронов Н.А. Экономика организации (предприятия) : учебник для спо по финансово-экономич. спец-тям / Н.А. Сафронов. - 2-е изд., с изм. - Москва : Магистр: ИНФРА-М, 2014</t>
  </si>
  <si>
    <t>Von Aachen bis Zwickau. – М., 1999 (CD)</t>
  </si>
  <si>
    <t>Богацкий И.С. Бизнес-курс английского языка : словарь-справочник / И.С. Богацкий, Н.М. Дюканова ;  под ред. И.С. Богацкого. - 5-е изд., исправл. - Киев; М. : Логос: Дом Славянской книги, 2007</t>
  </si>
  <si>
    <t>Шевелева С.А. Основы экономики и бизнеса : учебн. пособие для спо / С.А. Шевелева, В.Е. Стогов. - 3-е изд., перераб. и доп. - М. : ЮНИТИ, 2008</t>
  </si>
  <si>
    <t>Шевелева С.А. Основы экономики и бизнеса : учебн.пособие для спо / С.А. Шевелева, В.Е. Стогов. - 2-е изд., перераб. и доп. - М. : ЮНИТИ-ДАНА, 2005</t>
  </si>
  <si>
    <t>Португалов В.Д. Учебник по английскому языку. Economics: учебник для вузов / В.Д. Португалов. - М. : АСТ, 2007</t>
  </si>
  <si>
    <t>Васильева М.М.  Немецкий язык для студентов-экономистов : учебник / М.М. Васильева. - М. : Гардарики, 2003</t>
  </si>
  <si>
    <t>Бориско Н.Ф. Бизнес-курс немецкого языка : словарь-справочник / Н.Ф. Бориско. - 5-е изд., стереотип. - М. : Славянский дом книги, 2007</t>
  </si>
  <si>
    <t>Федорова Л.М.  Деловой английский: 30 уроков для студентов-экономистов : учеб. пособие для вузов / Л.М. Федорова, С.Н. Никитаев, Л.Я. Лавриненко. - М. : Гардарики, 2002</t>
  </si>
  <si>
    <t>Богацкий И.С. Бизнес-курс английского языка : Словарь-справочник / И.С. Богацкий, Н.М. Дюканова ;  под ред. И.С. Богацкого. - 4-е изд., исправл. - Киев : Логос, 1999</t>
  </si>
  <si>
    <t>Басова Н.В.  Немецкий для экономистов : учебн. пособие для вузов / Н.В. Басова, Т.Ф. Гайвоненко. - 9-е изд. - Ростов н/Д : Феникс, 2006</t>
  </si>
  <si>
    <t>Басова Н.В. Немецкий для экономистов : учебн. пособие для вузов / Н.В. Басова, Т.Ф. Гайвоненко. - 3-е изд. - Ростов н/Д : Феникс, 2003</t>
  </si>
  <si>
    <t>Басова Н.В.  Немецкий для экономистов : учебн. пособие для вузов / Н.В. Басова, Т.Ф. Гайвоненко. - 2-е изд. - Ростов н/Д : Феникс, 1999</t>
  </si>
  <si>
    <t>Золотницкая С.П.  Учебник французского языка : учебник для ссузов / С.П. Золотницкая. - 3-е изд., исправ. и доп. - М. : Высшая школа, 1985</t>
  </si>
  <si>
    <t>массовые центральные и местные общественно-политические издания</t>
  </si>
  <si>
    <t>отраслевые периодические издания по каждому профилю подготовки кадров</t>
  </si>
  <si>
    <t>Справочно-библиографическая литература:</t>
  </si>
  <si>
    <t>Раздел 2. Обеспечение образовательного процесса учебной и учебно-методической литературой</t>
  </si>
  <si>
    <t>Количество 
наимен.</t>
  </si>
  <si>
    <t>Количество учебников за 5 лет</t>
  </si>
  <si>
    <t xml:space="preserve">Спиркин А.Г.  Философия: учебник для вузов / А.Г. Спиркин. - М.: Гардарики, 2002. </t>
  </si>
  <si>
    <t>а) энциклопедии, энциклопедические словари (по профилю поготовки кадров)</t>
  </si>
  <si>
    <t>б) отраслевые словари и справочники (по профилю подготовки кадров)</t>
  </si>
  <si>
    <t>Коэффициент книгообеспеченности</t>
  </si>
  <si>
    <t>Экономическая теория: учебник для вузов/ под ред. В.Д. Камаева. - 7-е изд., перераб. и доп. - М.: ВЛАДОС, 2001</t>
  </si>
  <si>
    <t>Экономическая теория: учебник для вузов/ под ред. В.Д. Камаева. - 2-е изд., перераб. и доп. - М.: ВЛАДОС, 1998</t>
  </si>
  <si>
    <t>Герчикова И.Н. Менеджмент: учебник для вузов/ И.Н. Герчикова. - 4-е изд., перераб. и доп. - М.: ЮНИТИ, 2008</t>
  </si>
  <si>
    <t>Ефимова М.Р. Общая теория статистики: учебник/ М.Р. Ефимова, В.М. Рябцев. - М.: Финансы и статистика, 1991</t>
  </si>
  <si>
    <t>Экономическая теория: учебник для студентов вузов/ под ред. А.Г. Грязновой, Т.В. Чечелевой. - М: Экзамен,2004</t>
  </si>
  <si>
    <t>Волков О.И. Экономика предприятия: курс лекций: для вузов/ О.И. Волков, В.К. Скляренко. - М: ИНФРА-М,2011</t>
  </si>
  <si>
    <t>Скляренко В.К.Экономика предприятия: учебник для вузов В.К. Скляренко, В.М. Прудников. - М: ИНФРА-М,2009</t>
  </si>
  <si>
    <t>Безопасность жизнедеятельности: учебник для вузов/ под ред. Л.А. Михайлова. - 2-е изд. - М. [и др.]: Питер, 2008</t>
  </si>
  <si>
    <t>Маслов Е.В. Управление персоналом предприятия: учебн. пособие для вузов/ Е.В. Маслов. - М.: ИНФРА-М, 1998.</t>
  </si>
  <si>
    <t>Базаров Т.Ю. Управление персоналом: учебник для спо/ Т.Ю. Базаров. - 7-е изд., стереотип. - М.: Академия,2008</t>
  </si>
  <si>
    <t>Курс социально-экономической статистики: учеб. для вузов / под ред. М.Г. Назарова. - М. : Финстатинформ, 2000</t>
  </si>
  <si>
    <t>Финансы и маркетинг</t>
  </si>
  <si>
    <t>Защита информации</t>
  </si>
  <si>
    <t>Экономическая психология</t>
  </si>
  <si>
    <t>специальность</t>
  </si>
  <si>
    <t xml:space="preserve">количество студентов </t>
  </si>
  <si>
    <t>курс</t>
  </si>
  <si>
    <t>Год 
издания</t>
  </si>
  <si>
    <t>Раздел 1. Наличие учебной и учебно-методической литературы</t>
  </si>
  <si>
    <t>№ п/п</t>
  </si>
  <si>
    <t>Безопасность жизнедеятельности</t>
  </si>
  <si>
    <t>Физическая культура</t>
  </si>
  <si>
    <t>Всего по специальности</t>
  </si>
  <si>
    <t>Уровень,ступень образования, вид образовательной программы (основная/дополнительная), направление подготовки, специальность, профессия</t>
  </si>
  <si>
    <t>Объем фонда учебной и учебно-методической литературы</t>
  </si>
  <si>
    <t>количество 
наименований</t>
  </si>
  <si>
    <t>количество 
экземпляров</t>
  </si>
  <si>
    <t>Количество экземпляров литературы на одного обучающегося</t>
  </si>
  <si>
    <t>Наименование дисциплин, входящих в заявленную образовательную программу</t>
  </si>
  <si>
    <t>Число обучающихся, воспитанников, одновременно изучающих предмет, дисциплину (модуль)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</si>
  <si>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</si>
  <si>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 экз.</t>
  </si>
  <si>
    <t>Информатика</t>
  </si>
  <si>
    <t>Христорождественская Л.П. Английский язык: практический курс. Часть 2 : учебн. пособие / Л.П. Христорождественская. - Минск : Харвест, 2001</t>
  </si>
  <si>
    <t>Христорождественская Л.П. Практический курс английского языка. Ч.2 / Л.П. Христорождественская. - Минск : Попурри, 1997</t>
  </si>
  <si>
    <t>Евсеев Ю.И. Физическая культура : учебн. пособие для вузов/ Ю.И. Евсеев. - Ростов н/Д : Феникс, 2002</t>
  </si>
  <si>
    <t>Дубровский В.И. Лечебная физическая культура (кинезотерапия) : учебник для вузов / В.И. Дубровский. - М. : ВЛАДОС, 1999</t>
  </si>
  <si>
    <t>Итого</t>
  </si>
  <si>
    <t>Гольцова Н.Г. Русский язык: учебник / Н.Г. Гольцова, И.В. Шамшин, М.А. Мищерина. - 8-е изд. - М. : Русское слово, 2011</t>
  </si>
  <si>
    <t>Русский язык и культура речи : учебник для спо / под ред. В.Д. Черняк. - М. : ФОРУМ, 2008</t>
  </si>
  <si>
    <t>Введенская Л.А.  Русский язык и культура речи : учебн. пособие для спо / Л.А. Введенская, М.Н. Черкасова. - 5-е изд. - Ростов н/Д : Феникс, 2005</t>
  </si>
  <si>
    <t>Делопроизводство : учебник для вузов / под ред. Т.В. Кузнецовой. - М. : МЦФЭР, 2004</t>
  </si>
  <si>
    <t>Кирсанова М.В. Современное делопроизводство : учебное пособие / М.В. Кирсанова. - 4-е изд. - М. : ИНФРА-М, 2004</t>
  </si>
  <si>
    <t>Андропова И.Ю.Кадровое делопроизводство. Документация : учебное пособие / И.Ю. Андропова, Н.Л. Андропова, Н.В. Макарова. - 2-е изд., стереотип. - М. : Академия, 2009</t>
  </si>
  <si>
    <t>Румынина Л.А. Документационное обеспечение управления : учебник для спо / Л.А. Румынина. - 3-е изд., испр. - М. : Академия, 2005.</t>
  </si>
  <si>
    <t>Дисциплина</t>
  </si>
  <si>
    <t>Всего</t>
  </si>
  <si>
    <t>Гриф</t>
  </si>
  <si>
    <t>%</t>
  </si>
  <si>
    <t>ИТОГО</t>
  </si>
  <si>
    <t xml:space="preserve"> Таможенный кодекс Российской Федерации : принят Гос.Думой 25 апреля 2003 г. - М. : ОМЕГА-Л, 2007</t>
  </si>
  <si>
    <t xml:space="preserve"> Трудовой кодекс Российской Федерации. - М. : Эксмо, 2005</t>
  </si>
  <si>
    <t xml:space="preserve"> Семейный кодекс Российской Федерации. - М. : Юрайт, 2002</t>
  </si>
  <si>
    <t>Гражданский кодекс Российской Федерации. - М. : Проспект, 2009</t>
  </si>
  <si>
    <t>Жилищный кодекс Российской Федерации : от 29 дек. 2004 №188-ФЗ. - М. : Эксмо, 2009</t>
  </si>
  <si>
    <t>Кодекс Российской Федерации об административных правонарушений. - М. : КноРус, 2010</t>
  </si>
  <si>
    <t>Налоговый кодекс Российской Федерации. - М. : ГроссМедиа, 2007</t>
  </si>
  <si>
    <t>Румянцева Е.Е.  Новая экономическая энциклопедия : энциклопедия / Е.Е. Румянцева. - 3-е изд. - М. : ИНФРА-М, 2008</t>
  </si>
  <si>
    <t>Блях И.С.  Немецко-русский экономический словарь / И.С. Блях, Л.Т. Багма ;  под ред. Ю. И. Куколева. - 2-е изд., стереотип. - М. : Русский язык, 1996</t>
  </si>
  <si>
    <t>Англо-русский коммерческий словарь-справочник : более 20 000 слов / сост. И.Г. Анохина; отв. ред. М.П. Шиманский. - М. : Моби, 1992</t>
  </si>
  <si>
    <t>Сиполс О.В. Англо-русский словарь-справочник. Экономика / О.В. Сиполс. - М. : Русь, 1998</t>
  </si>
  <si>
    <t>Англо-русский экономический словарь. : около 70 000 терминов / под ред. А.В. Аникина. - 2-е изд., перераб. и доп. - М. : Русский язык, 1981</t>
  </si>
  <si>
    <t>Толмачева Р.П. Словарь по экономической истории / Р.П. Толмачева. - 3-е изд. - М. : Дашков и К, 2010</t>
  </si>
  <si>
    <t>Румынина В.В.  Основы права : учебник для спо / В.В. Румынина. - 2-е изд. - Москва : ФОРУМ: ИНФРА-М, 2008</t>
  </si>
  <si>
    <t>Смирнов И.П. Введение в современное обществознание : учебник для нпо / И.П. Смирнов. - 9-е изд., исправ. и доп. - Москва : Академия, 2008.</t>
  </si>
  <si>
    <t>Григорьев С.Г.  Математика : учебник для спо / С.Г. Григорьев, С.В. Задулина ;  под ред. В.А. Гусева. - 4-е изд., стереотип. - Москва : Академия, 2009.</t>
  </si>
  <si>
    <t>Правовое обеспечение профессиональной деятельности : учебник для спо / В.В. Румынина. - 6-е изд., стереотип. - Москва : Академия, 2010</t>
  </si>
  <si>
    <t>Канке В.А.  Философия. Исторический и систематический курс : учебник / В.А. Канке. - 4-е изд., перераб и доп. - М.: Логос, 2002.</t>
  </si>
  <si>
    <t>Матвиишин В.Г. Бизнес-курс французского языка : учебн. пособие / В.Г. Матвиишин, В.П. Ховхун ;  под ред. В.Г. Матвиишина. - Киев : Логос, 2007</t>
  </si>
  <si>
    <t>Short Stories to Read and Discuss : книга для чтения на англ.языке: учебн. пособие для вузов / под ред. Н.А. Самуэльяна ;  сост. Э.Л. Хавина. - 6-е изд. - М. : Менеджер, 1999</t>
  </si>
  <si>
    <t>Христорождественская Л.П.  Английский язык: практический курс. Часть 1 : учебн. пособие / Л.П. Христорождественская. - 4-е изд. - Минск : Попурри, 1997</t>
  </si>
  <si>
    <t>Доля изданий, изданных за последние 5 лет, от общего количества экземпляров</t>
  </si>
  <si>
    <t>Статистика : учебник для спо / под ред. В.С. Мхитаряна. - 8-е изд., стереотип. - М. : Академия, 2008</t>
  </si>
  <si>
    <t>Тарновская Л.И.  Статистика : учебн. пособие для вузов / Л.И. Тарновская. - М. : Академия, 2008.</t>
  </si>
  <si>
    <t>Сиденко А.В.  Статистика : учебник / А.В. Сиденко, Г.Ю. Попов, В.М. Матвеева. - М. : Дело и Сервис, 2000</t>
  </si>
  <si>
    <t>Годин А.М.  Статистика : учебник для вузов / А.М. Годин. - 4-е изд., доп. и перераб. - М. : Дашков и К, 2006.</t>
  </si>
  <si>
    <t>Ендорова В.Н.  Общая теория статистики : учебник для вузов / В.Н. Ендорова, М.В. Ендорова. - М. : Юристъ, 2001</t>
  </si>
  <si>
    <t>Дергунова М.Г.  Учебник французского языка : учебник для ссузов / М.Г. Дергунова, А.В. Перепелица, А.И. Шиловцева. - 5-е изд., исправ. и перераб. - М. : Высшая школа, 1988</t>
  </si>
  <si>
    <t>Шиловцева А.И.  Учебник французского языка : учебник для ссузов / А.И. Шиловцева, М.Г. Дергунова. - 3-е изд. - М. : Высшая школа, 1970</t>
  </si>
  <si>
    <t>Носова С.С. Экономическая теория.- 2010 г. (CD)</t>
  </si>
  <si>
    <t>Харитонов Д.Я. Экономическая теория: предмет, метод и функции: видеолекция.- 2004 г. (CD)</t>
  </si>
  <si>
    <t>Бухучет (Образовательная программа).- 1997 г.(CD)</t>
  </si>
  <si>
    <t>Нечитайло А.И. Теория бухгалтерского учета.- 2004 г. (CD)</t>
  </si>
  <si>
    <t>38.02.06 Финансы</t>
  </si>
  <si>
    <t>Специальность 38.02.06 ФИНАНСЫ</t>
  </si>
  <si>
    <t>Колмыкова Е.А.   Информатика : учебн. пособие для спо / Е.А. Колмыкова, И.А. Кумскова. - 12-е изд., стереотип. - М. : Академия, 2014</t>
  </si>
  <si>
    <t>Халилова Л.А. English for students of economics = Учебник английского языка для студентов-экономистов : учебник / Л.А. Халилова. - 3-е изд., доп. и перераб. - М. : ФОРУМ, 2012</t>
  </si>
  <si>
    <t>Агабекян И.П. Английский язык : учебник для спо / И.П. Агабекян. - 24-е изд., стереотип. - Ростов-на-Дону : Феникс, 2014</t>
  </si>
  <si>
    <t xml:space="preserve">Басаков М.И. Делопроизводство (документационное обеспечение управления) : учебн. пособие для ссузов / М.И. Басаков, О.И. Замыцкова. - 10-е изд. - Ростов н/Д : Феникс, 2010. </t>
  </si>
  <si>
    <t xml:space="preserve">Непогода А.В. Делопроизводство организации : подготовка, оформление и ведение документации / А.В. Непогода, П.А. Семченко. - М. : ОМЕГА-Л, 2007. </t>
  </si>
  <si>
    <t xml:space="preserve">Березина Н.М. Современное делопроизводство / Н.М. Березина, Л.М. Лысенко, Е.П. Воронцова. - 3-е изд. - М. [и др.] : Питер, 2008. </t>
  </si>
  <si>
    <t>Уровень, ступень образования,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 с учебным планом</t>
  </si>
  <si>
    <t>Наименование и краткая характеристика библиотечно-информационных ресурсов и средств обеспечения образовательного процесса, в  том числе электронных образовательных ресурсов (электронных изданий и информационных баз данных)</t>
  </si>
  <si>
    <t>Количество экз. , точек доступа</t>
  </si>
  <si>
    <t>Как сделать идеальную фигуру: справочник. - 2000г.  (CD)</t>
  </si>
  <si>
    <t>Физическая культура (лекции ДО)</t>
  </si>
  <si>
    <t>Основы философии (лекции ДО)</t>
  </si>
  <si>
    <t>Лекции по философии для компьютера и мобилы.(CD)</t>
  </si>
  <si>
    <t>Проблема человека в русской философии: справочник. 1998г.  (CD)</t>
  </si>
  <si>
    <t>Bundestag magazin. – М, 1998 (CD)</t>
  </si>
  <si>
    <t>Deutsch Gold: Курс немецкого языка. – М., 2003 (CD)</t>
  </si>
  <si>
    <t>Deutsch Platinum De Luxe. – М., 1998 (CD)</t>
  </si>
  <si>
    <t>English Gold: Курс английского языка + немецкий словарь. (CD) – М., 2001</t>
  </si>
  <si>
    <t>Learn to speak english, учимся говорить по-английски . 1995г.  (CD)</t>
  </si>
  <si>
    <t>Microsoft Encarta, encyclopedia. – М., 1996г. (CD)</t>
  </si>
  <si>
    <t>Test Of English as Foreign Language (TOEFL)  (CD)</t>
  </si>
  <si>
    <t>Михеева Е.В. Информационные технологии в профессиональной деятельности : учебн. пособие для спо / Е.В. Михеева. - 2-е изд., стереотип. - М. : Академия, 2005</t>
  </si>
  <si>
    <t>Экономика организации</t>
  </si>
  <si>
    <t>Финансы, денежное обращение и кредит</t>
  </si>
  <si>
    <t>Кассовое обслуживание исполнения бюджетов бюджетной системы Российской Федерации</t>
  </si>
  <si>
    <t>Финансовое право: электронный учебник / под ред. С.О. Шохина.-2010 г. (CD)</t>
  </si>
  <si>
    <t>Татарников Е.А. Антикризисное управление: бизнес-пособие.- 2004 г. (CD)</t>
  </si>
  <si>
    <t>Бюджет РФ (ДО)</t>
  </si>
  <si>
    <t>Ельшаева И.Н. Бюджет РФ: Видеоколлек-ция.- 2002 г. (ВК)</t>
  </si>
  <si>
    <t>Казначейский контроль (ДО)</t>
  </si>
  <si>
    <t>Гаврилова А.Н., Попов А.А. Финансы организаций (предприятий).- 2008 г.(CD)</t>
  </si>
  <si>
    <t>Основы исследовательской деятельности (ДО)</t>
  </si>
  <si>
    <t>Образцы документов: сборник документов. – М., 2003 (СD)</t>
  </si>
  <si>
    <t>Лекции по делопроизводству. – М., 2008 CD</t>
  </si>
  <si>
    <t>Основные показатели социально-экономического положения Смоленской области в 2005 году: статистич. сборник. – Смоленск, 2005 (CD)</t>
  </si>
  <si>
    <t>Ваш адвокат для предпринимателя: сборник нормат. докум.. – М., 2003 (CD)</t>
  </si>
  <si>
    <t>Биншток Ф.И. Государственное регулирование предпринимательской
деятельности: учебное пособие.- 2006 г. (CD)</t>
  </si>
  <si>
    <t>Левин, М. Справочник хакера и системного администратора: энциклопедия. 2005 г. - CD</t>
  </si>
  <si>
    <t>Безопасность ИТ: курс лекций . 2006 г. - CD</t>
  </si>
  <si>
    <t>Аскеров Т.М. Информатика. Ч 6: Информа-ционная безопасность и защита информа-ции: учеб. пособие. 2006 г. - CD</t>
  </si>
  <si>
    <t>Компьютерные взломщики. 2005 г. (ВК)</t>
  </si>
  <si>
    <t>Неуловимый взломщик (компьютерные преступления). (ВК)</t>
  </si>
  <si>
    <t>Азбука бизнеса.- (ВК)</t>
  </si>
  <si>
    <t xml:space="preserve">Правовое обеспечение профессиональной деятельности (ДО) </t>
  </si>
  <si>
    <t>Компьютерная правовая библиотека ЗАКОН” ЛИГА: консультант: справочник. 1998г. -CD</t>
  </si>
  <si>
    <t>Ваш адвокат: сборник норм. актов. Вып. №5.2002г. - CD</t>
  </si>
  <si>
    <t>Ваш адвокат: сборник норм. актов. Вып. №6. 2003г. -CD</t>
  </si>
  <si>
    <t>Виртуальная юридическая консультация: справочник. Выпуск №3: на 2 CD. 2003г. - CD</t>
  </si>
  <si>
    <t>КонсультантПлюс: Высшая школа: сборник норм. актов. Выпуск 2 (осень 2004). 2004г. - CD</t>
  </si>
  <si>
    <t>КонсультантПлюс: Высшая школа: сборник норм. актов. Выпуск 5 (весна 2006). 2006 г. - CD</t>
  </si>
  <si>
    <t>Международные правовые акты: справочник. 2004г. - CD</t>
  </si>
  <si>
    <t>по программе углубленной подготовки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</si>
  <si>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</si>
  <si>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</si>
  <si>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</si>
  <si>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Об</t>
  </si>
  <si>
    <t>Общеобразовательный цикл</t>
  </si>
  <si>
    <t>История</t>
  </si>
  <si>
    <t>Психология общения</t>
  </si>
  <si>
    <t>Духовные и нравственные основы мировой художественной культуры</t>
  </si>
  <si>
    <t>Конфликтология</t>
  </si>
  <si>
    <t>Требования ФГОС</t>
  </si>
  <si>
    <t>Рогов Е.И.  Психология общения / Е.И. Рогов. - М. : ВЛАДОС, 2001</t>
  </si>
  <si>
    <t>Горянина В.А. Психология общения : учебн. пособие для вузов / В.А. Горянина. - М. : Академия, 2002</t>
  </si>
  <si>
    <t>Леонтьев А.А. Психология общения : учеб.пособие для вузов / А.А. Леонтьев. - М. : Смысл: Академия, 2007</t>
  </si>
  <si>
    <t>Станкин М.И. Психология общения : курс лекций: для студентов / М.И. Станкин. - М. : Моск.психолого-социальн. ин-т, 1996</t>
  </si>
  <si>
    <t>История России : учебник для вузов / Орлов А.С. [и др.]. - М. : Проспект, 2008</t>
  </si>
  <si>
    <t>Пономарев М.В. История стран Европы и Америки в новейшее время : учебник для вузов / М.В. Пономарев. - М. : Проспект, 2010.</t>
  </si>
  <si>
    <t>История России IX-XXI века. От Рюрика до Путина : учебн. пособие для вузов / под ред. Я.А. Перехова. - 2-е изд., перераб. и доп. - М. : МарТ, 2003</t>
  </si>
  <si>
    <t>История России (Россия в мировой цивилизации). Курс лекций : учебное пособие / под ред. А.А. Радугина. - М. : Центр, 2001</t>
  </si>
  <si>
    <t>Мунчаев Ш.М. История России: учебникдля вузов/ Ш.М. Мунчаев, В.М. Устинов. - М.: НОРМА: ИНФРА-М, 2000</t>
  </si>
  <si>
    <t>Всемирная история : учебник для вузов / под ред. Г.Б. Поляка, А.Н. Марковой. - М. : ЮНИТИ-ДАНА, 2001</t>
  </si>
  <si>
    <t>Зуев М.Н. История России : учебник для вузов / М.Н. Зуев. - М. : ПРИОР, 2000</t>
  </si>
  <si>
    <t>Трудовое право : учебник для вузов / под ред. А.М. Куренного. - М. : Юристъ, 2006.</t>
  </si>
  <si>
    <t>Трудовое право России: учебник для вузов/ под ред. Ю.П. Орловского, А.Ф. Нуртдиновой. - М. : МЦФЭР, 2004.</t>
  </si>
  <si>
    <t xml:space="preserve">Гусов К.Н.Трудовое право России: учебник для юридич. вузов/ К.Н. Гусов, В.Н. Толкунова. - М: Проспект, 2006. </t>
  </si>
  <si>
    <t>Коэфф. кн/об.</t>
  </si>
  <si>
    <t>Правовая библиотека "КОДЕКС" для студен-тов и преподавателей, февр. 2004.  2004 г. -  CD</t>
  </si>
  <si>
    <t>Правовая библиотека "КОДЕКС" для студен-тов и преподавателей. Выпуск 2. 2003г. - CD</t>
  </si>
  <si>
    <t>Сборник регионального законодательства. 2001г. - CD</t>
  </si>
  <si>
    <t>Невлева И.М.  Философия: учеб.пособие для вузов / И.М. Невлева. - М.: Радио и связь, 2002</t>
  </si>
  <si>
    <t>Философия : учебник / И.Я. Копылов [и др.]. - М.: ИНФРА-М: НГТУ, 2002</t>
  </si>
  <si>
    <t xml:space="preserve">Спиркин А.Г.  Философия : учебник для вузов. - 2-е изд. / А.Г. Спиркин. - М.: Гардарики, 2004. </t>
  </si>
  <si>
    <t>Кириленко Г.Г. Философия. Высшее образоввание : учебное пособие / Г.Г. Кириленко, Е.В. Шевцов. - М.: Эксмо-Пресс, 2003.</t>
  </si>
  <si>
    <t>Максимов Н.В.  Информационные технологии в профессиональной деятельности : учебн. пособие для спо / Н.В. Максимов, Т.Л. Партыка, И.И. Попов. - Москва : ФОРУМ, 2010</t>
  </si>
  <si>
    <t>Финансы, денежное обращение и кредит : учебник / под ред. Н.Ф. Самсонова. - М. : ИНФРА-М, 2001</t>
  </si>
  <si>
    <t>Нешитой А.С.  Финансы, денежное обращение и кредит : учебник для вузов / А.С. Нешитой. - 3-е изд., перераб. и доп. - М. : Дашков и К, 2010</t>
  </si>
  <si>
    <t>Колпакова Г.М.  Финансы. Денежное обращение. Кредит : учебное пособие / Г.М. Колпакова. - 2-е изд., перераб. и доп. - М. : Финансы и статистика, 2004</t>
  </si>
  <si>
    <t>Финансы.Денежное обращение.Кредит : учебник для вузов / под ред. Л.А. Дробозиной. - М. : ЮНИТИ-ДАНА, 2000</t>
  </si>
  <si>
    <t>Правовое обеспечение профессиональной деятельности : учебник для спо / под ред. Д.О. Тузова, В.С. Аракчеева. - М. : ФОРУМ: ИНФРА-М, 2006</t>
  </si>
  <si>
    <t>Экономика предприятия : учебник для вузов / В.Я. Горфинкель [и др.];  под ред. В.Я. Горфинкеля, В.А. Швандара. - 4-е изд., перераб. и доп. - М. : ЮНИТИ-ДАНА, 2007</t>
  </si>
  <si>
    <t>Экономика предприятия : учебник для вузов / ред.: В.Я. Горфинкель, В.А. Швандар. - 2-е изд., перераб. и доп. - М. : Банки и биржи: ЮНИТИ, 1998</t>
  </si>
  <si>
    <t>Экономика предприятия : учебник для вузов / под ред. Е.Л. Кантора. - 2-е изд. - М. [и др.] : Питер, 2007</t>
  </si>
  <si>
    <t>Чуев И.Н. Экономика предприятия : учебник для вузов / И.Н. Чуев, Л.Н. Чуева. - 6-е изд., перераб. и доп. - М. : Дашков и К, 2009</t>
  </si>
  <si>
    <t>Экономика предприятия : учебное пособие / Т.А. Симунина [и др.]. - 3-е изд., перераб. и доп. - М. : КноРус, 2008</t>
  </si>
  <si>
    <t>Мяснянкина О.В. Экономика предприятия : учебн. пособие для вузов / О.В. Мяснянкина, Б.Г. Преображенский. - М. : КноРус, 2009</t>
  </si>
  <si>
    <t>Гордиенко Ю.Ф.  Менеджмент : учебник для спо / Ю.Ф. Гордиенко, Д.В. Обухов, М.Г. Зайналабидов. - М. : Московские учебники, 2006</t>
  </si>
  <si>
    <t>Переверзев М.П.  Менеджмент : учебник для вузов / М.П. Переверзев, Н.А. Шайденко, Л.Е. Басовский. - М. : ИНФРА-М, 2002</t>
  </si>
  <si>
    <t>Гладков И.С.  Менеджмент : учебн. пособие для вузов / И.С. Гладков. - М. : Дашков и К, 2003.</t>
  </si>
  <si>
    <t>Веснин В.Р. Основы менеджмента с приложением схем : учебник / В.Р. Веснин. - 4-е изд., испр. и доп. - М. : ЭЛИТ, 2004</t>
  </si>
  <si>
    <t>Назаров Ю.А.  Основы менеджмента : учебн. пособие для вузов / Ю.А. Назаров. - М.: Волгоград : Глобус; Альянс, 2006</t>
  </si>
  <si>
    <t>Глухов В.В. Менеджмент : учебник для вузов / В.В. Глухов. - 3-е изд. - М. [и др.] : Питер, 2008</t>
  </si>
  <si>
    <t>Семенов А.К. Основы менеджмента : учебник для вузов / А.К. Семенов, В.И. Набоков. - М. : Дашков и К, 2004</t>
  </si>
  <si>
    <t>Полукаров В.Л. Основы менеджмента : учебн. пособие для вузов / В.Л. Полукаров. - 2-е изд., перераб. - М. : КноРус, 2008</t>
  </si>
  <si>
    <t>Мескон М.Х. Основы менеджмента : учебник / М.Х. Мескон, М. Альберт, Ф. Хедоури. - 3-е изд. - М. [и др.] : Вильямс, 2006</t>
  </si>
  <si>
    <t>Драчева Е.Л. Менеджмент : учебник для спо / Е.Л. Драчева, Л.И. Юликов. - 3-е изд., стереотип. - М. : Академия, 2003</t>
  </si>
  <si>
    <t>Грибов В.Д.  Менеджмент : учебное пособие для спо / В.Д. Грибов. - М. : КноРус, 2007</t>
  </si>
  <si>
    <t>Прошкина Т.П.  Менеджмент : учебн. пособие для спо / Т.П. Прошкина. - Ростов н/Д : Феникс, 2007</t>
  </si>
  <si>
    <t>Безопасность жизнедеятельности : учебник для спо /под ред. С.В. Белова. - М. : Высшая школа, 2000</t>
  </si>
  <si>
    <t>Безопасность жизнедеятельности : учебн. пособие для спо / А.Т. Смирнов [и др.]. - М. : Дрофа, 2005</t>
  </si>
  <si>
    <t>Безопасность жизнедеятельности : учебник для спо /  под ред. С.В. Белова. - 5-е изд., исправ. и доп. - М. : Высшая школа, 2006</t>
  </si>
  <si>
    <t>Бондин В.И. Безопасность жизнедеятельности : учебн. пособие для ссузов / В.И. Бондин, Ю.Г. Семехин. - М. : ИНФРА-М: Академцентр, 2010</t>
  </si>
  <si>
    <t>Общие гуманитарные и социально-экономические дисциплины</t>
  </si>
  <si>
    <t>Математические и общие естественнонаучные дисциплины</t>
  </si>
  <si>
    <t>Общепрофессиональные дисциплины</t>
  </si>
  <si>
    <t>Специальные дисциплины</t>
  </si>
  <si>
    <t>Основы права</t>
  </si>
  <si>
    <t>Физическая культура студента: учебник для вузов / под ред. В.И. Ильина. - М., 2003</t>
  </si>
  <si>
    <t>Правовое обеспечение профессиональной деятельности</t>
  </si>
  <si>
    <t>Менеджмент</t>
  </si>
  <si>
    <t>Радугин А.А. Философия : курс лекций / А.А. Радугин. - 2-е изд., перераб. и доп. - М. : Центр, 2001</t>
  </si>
  <si>
    <t>Философия : учебник / под ред.  В.Н. Лавриненко, В.П. Ратникова. - М. : ЮНИТИ, 2000</t>
  </si>
  <si>
    <t>Алексеев П.В. Философия : учебник / П.В. Алексеев. - 2-е изд., перераб. и доп. - М. : Проспект, 1998</t>
  </si>
  <si>
    <t>Канке В.А. Основы философии : учебник / В.А. Канке. - М. : Логос, 2000</t>
  </si>
  <si>
    <t>Горбачев В.Г. Основы философии : курс лекций / В.Г. Горбачев. - Брянск : Курсив, 2000</t>
  </si>
  <si>
    <t>Собрание законодательства РФ, бюллетень нормативных актов федеральных органов ис-полнительной власти 1994-1997. - CD</t>
  </si>
  <si>
    <t>Справочная правовая система Германии Bundesrecht "Juris": диск 1. 1999г. - CD</t>
  </si>
  <si>
    <t>Петелин А.Л. Естествознание : учебн. пособие для спо / А.Л. Петелин, Т.Н. Гаева, А.Л. Бреннер. - М. : ФОРУМ, 2013</t>
  </si>
  <si>
    <t>Бишаева А.А. Физическая культура : учебник для нпо и спо / А.А. Бишаева. - 6-е изд., стереотип. - М. : Академия, 2013</t>
  </si>
  <si>
    <t>Ястребов Г.С. Безопасность жизнедеятельности и медицина катастроф : учебн. пособие для спо / Г.С. Ястребов. - 9-е изд. - Ростов-на-Дону : Феникс, 2014</t>
  </si>
  <si>
    <t>Хасан Б.И. Психология конфликта и переговоры : учеб.пособие для вузов / Б.И. Хасан, П.А. Сергоманов. - М. : Академия, 2004</t>
  </si>
  <si>
    <t>Гришин В.Н. Информационные технологии в профессиональной деятельности : учебник для спо / В.Н. Гришин, Е.Е. Панфилова. - М. : ФОРУМ: ИНФРА-М, 2005</t>
  </si>
  <si>
    <t>Борисов Е.Ф. Экономическая теория : учебник для вузов / Е.Ф. Борисов. - М. : Юрайт, 2002</t>
  </si>
  <si>
    <t>Абрамова М.А. Экономическая теория : учебн.пособие для вузов / М.А. Абрамова, Л.С. Александрова. - М. : Юриспруденция, 2001</t>
  </si>
  <si>
    <t>Океанова Э.К. Экономическая теория : учебник для вузов / Э.К. Океанова. - М. : Дашков и К, 2003</t>
  </si>
  <si>
    <t>Тальнишних Т.Г. Основы экономической теории : учебн. пособие для спо / Т.Г. Тальнишних. - 4-е изд., стереотип. - М. : Академия, 2008.</t>
  </si>
  <si>
    <t>Экономическая теория : учеб. пособие для вузов / под ред. А.Г. Грязновой, В.М. Соколинского. - 5-е изд., перераб. и доп. - М. : КноРус, 2008</t>
  </si>
  <si>
    <t>Бардовский В.П. Экономическая теория : учебник для спо / В.П. Бардовский, О.В. Рудакова, Е.М. Самородова. - М. : ФОРУМ: ИНФРА-М, 2010.</t>
  </si>
  <si>
    <t>313-ф</t>
  </si>
  <si>
    <t>на 01.01.2016</t>
  </si>
  <si>
    <t xml:space="preserve">Трудовое право России : учебник для вузов / И.Н. Басаргин [и др.] ; ред.: С.Ю. Головина, М.В. Молодцова. - М. : Норма, 2008. </t>
  </si>
  <si>
    <t>Казанцев В.И. Трудовое право : учебник для спо / В.И. Казанцев. - М. : Академия, 2005</t>
  </si>
  <si>
    <t>Буянова М.О. Трудовое право в вопросах и ответах : учебное пособие / М.О. Буянова. - М. : ТК Велби: Проспект, 2004</t>
  </si>
  <si>
    <t>Смоленский М.Б. Трудовое право Российской Федерации : учебник для спо / М.Б. Смоленский. - 2-е изд., исправ. и перераб. - Ростов н/Д : Феникс, 2008</t>
  </si>
  <si>
    <t>Русский язык</t>
  </si>
  <si>
    <t>Розенталь Д.Э.  Русский язык : учебн. пособие / Д.Э. Розенталь. - 6-е изд., стереотип. - М. : Дрофа, 2002</t>
  </si>
  <si>
    <t>Литература</t>
  </si>
  <si>
    <t>Литература : учебник для спо /  под ред. Г.А. Обернихиной. - М. : Академия, 2006</t>
  </si>
  <si>
    <t>Справочная правовая система Германии Bundesrecht "Juris": диск 2. 1999г. - CD</t>
  </si>
  <si>
    <t>Судебная и арбитражная практика: сборник норм. актов. Выпуск 3. 1999г. - CD</t>
  </si>
  <si>
    <t>Энциклопедия российского права, июль 2001. Выпуск №7(65). 2001г. - CD</t>
  </si>
  <si>
    <t>Энциклопедия российского права: выпуск № 6 (88). 2003г. - CD</t>
  </si>
  <si>
    <t>Энциклопедия российского права: московское законодательство, июнь 2003. Выпуск № 6 (40). 2003г. - CD</t>
  </si>
  <si>
    <t>Энциклопедия российского права: февраль 1997г. - CD</t>
  </si>
  <si>
    <t>Юридический справочник для всех. - 1998. - №1(3). 1998г. - CD</t>
  </si>
  <si>
    <t>Энциклопедия российского законодательства. Осень 2001 года. 2001г. - CD</t>
  </si>
  <si>
    <t>Бизнес и предпринимательство (ДО)</t>
  </si>
  <si>
    <t>Биншток Ф.И. Государственное регулирование предпринимательской деятельности: учеб. пособие. 2006 г. - CD</t>
  </si>
  <si>
    <t>Справочник товаров и услуг малого предпри-нимательства города Смоленска. 2007 г. – CD</t>
  </si>
  <si>
    <t>Основы экономики и предпринимательства. Ч. 1: видеокурс. (ВК)</t>
  </si>
  <si>
    <t>Основы экономики и предпринимательства. Ч. 2: видеокурс. (ВК)</t>
  </si>
  <si>
    <t>Основы экономики и предпринимательства. Ч. 4:  видеокурс. (ВК)</t>
  </si>
  <si>
    <t>Основы экономики и предпринимательства. Ч. 5:  видеокурс. (ВК)</t>
  </si>
  <si>
    <t>Азбука бизнеса: видеофильм. (ВК)</t>
  </si>
  <si>
    <t>Досье бизнесмена: видеофильм. (ВК)</t>
  </si>
  <si>
    <t>Предпринимательство. Формы и способы организации: видеофильм.1997г. (ВК)</t>
  </si>
  <si>
    <t>Ваш адвокат. Выпуск №6. 2003 г. - CD</t>
  </si>
  <si>
    <t>Зайцев, Н.Л. Экономика промышленного предприятия. Практикум: Учебное
пособие.- 2004 г. (CD)</t>
  </si>
  <si>
    <t>Керимов В.Э. Бухгалтерский учет : учебник для вузов / В.Э. Керимов. - 2-е изд. - М. : Эксмо, 2006</t>
  </si>
  <si>
    <t>Тумасян Р.З. Бухгалтерский учет : учебно-практич. пособие для вузов / Р.З. Тумасян. - 4-е изд. - М. : ОМЕГА-ЭЛ, 2005</t>
  </si>
  <si>
    <t>Тумасян Р.З.  Бухгалтерский учет : учебно-практич. пособие / Р.З. Тумасян. - 9-е изд., стереотип. - М. : ОМЕГА-Л, 2009</t>
  </si>
  <si>
    <t>Богатая И.Н. Бухгалтерский учет : учебник для вузов / И.Н. Богатая, Н.Н. Хахонова. - 4-е изд., доп. и перераб. - Ростов н/Д : Феникс, 2007.</t>
  </si>
  <si>
    <t>Макальская М.Л. Бухгалтерский учет : учебник для вузов / М.Л. Макальская, И.М. Фельдман. - М. : Высшее образование, 2007</t>
  </si>
  <si>
    <t>Богаченко В.М. Бухгалтерский учет : учебн.пособие / В.М. Богаченко, Н.А. Кириллова. - 2-е изд., перераб. и доп. - Ростов н/Д : Феникс, 2003.</t>
  </si>
  <si>
    <t>Швецкая В.М.  Бухгалтерский учет : учебное пособие для спо / В.М. Швецкая, Н.А. Головко. - 2-е изд., доп. и перераб. - М. : Дашков и К, 2004</t>
  </si>
  <si>
    <t>Константинов В.М. Экологические основы природопользования : учебн. пособие для студентов спо / В.М. Константинов, Ю.Б. Челидзе. - М. : Академия, 2001</t>
  </si>
  <si>
    <t>Трушина Т.П. Экологические основы природопользования : учебник для ссузов / Т.П. Трушина. - 2-е изд. - Ростов н/Д : Феникс, 2003</t>
  </si>
  <si>
    <t>Колесников С.И.  Экологические основы природопользования : учебное пособие / С.И. Колесников. - М. : МарТ, 2005</t>
  </si>
  <si>
    <t>Гальперин М.В. Экологические основы природопользования : учебник / М.В. Гальперин. - М. : ФОРУМ: ИНФРА-М, 2002</t>
  </si>
  <si>
    <t>Экономическая теория. Микроэкономика : учебник / под ред. Г.П. Журавлевой. - 2-е изд., исправ. и доп. - М.: Дашков и К, 2006</t>
  </si>
  <si>
    <t>Носова С.С. Экономическая теория : учебник для вузов / С.С. Носова. - М. : ВЛАДОС, 2003</t>
  </si>
  <si>
    <t>Экономическая теория : учебник для вузов / под ред. И.П. Николаевой. - М. : ЮНИТИ, 2002</t>
  </si>
  <si>
    <t>Николаева И.П. Экономическая теория : учебник / И.П. Николаева. - М. : КноРус, 1998</t>
  </si>
  <si>
    <t>Экономическая теория : учебник для вузов / под ред. А.И. Добрынина, Л.С. Тарасевича. - 3-е изд. доп. и испр. - СПб. : Питер, 2005</t>
  </si>
  <si>
    <t>Сажина М.А. Экономическая теория : учебник для вузов / М.А. Сажина, Г.Г. Чибриков. - М. : НОРМА: ИНФРА-М, 2001</t>
  </si>
  <si>
    <t>Башмаков М.И. Математика : учебник для нпо и спо / М.И. Башмаков. - 9-е изд., стереотип. - Москва : Академия, 2014</t>
  </si>
  <si>
    <t>Халилова Л.А. English for students of economics = Учебник английского языка для студентов-экономистов : учебник / Л.А. Халилова. - 3-е изд., доп. и перераб. - М. : ФОРУМ, 2014</t>
  </si>
  <si>
    <t>Алгебра и начала анализа. Ч.2 : учебник / под ред. Г.Н. Яковлева. - 3-е изд.,перераб. - М. : Наука, 1988</t>
  </si>
  <si>
    <t>Введенская Л.А. Русский язык и культура речи : учебн. пособие для вузов / Л.А. Введенская, Л.Г. Павлова, Е.Ю. Кашаева. - 23-е изд. - Ростов н/Д : Феникс, 2008</t>
  </si>
  <si>
    <t>Русский язык и культура речи. Практикум : учебн. пособие для вузов / под ред. В.И. Максимова. - М. : Гардарики, 2002</t>
  </si>
  <si>
    <t>Русский язык и культура речи : учебник для вузов / под ред. В.И. Максимова. - М. : Гардарики, 2002</t>
  </si>
  <si>
    <t>Спивак В.А. Управление персоналом для менеджеров : учеб.пособие для вузов / В.А. Спивак. - М. : Эксмо, 2007</t>
  </si>
  <si>
    <t>Федорова Н.В. Управление персоналом организации : учебн.пособие для вузов / Н.В. Федорова, О.Ю. Минченкова. - 4-е изд., перераб. и доп. - М. : КноРус, 2008</t>
  </si>
  <si>
    <t>Зайцева Т.В. Управление персоналом : учебник для спо / Т.В. Зайцева, А.Т. Зуб. - М. : ФОРУМ: ИНФРА-М, 2011</t>
  </si>
  <si>
    <t>Основы управления персоналом : учебн. пособие / С.И. Самыгин [и др,]. - Ростов н/Д : Феникс, 2002</t>
  </si>
  <si>
    <t>Грицюк Т.В.  Государственное регулирование экономики: теория и практика / Грицюк Т.В. - М. : РДЛ, 2006.</t>
  </si>
  <si>
    <t>Ивлиева И.В.  Французский язык : учеб. пособие для спо / И.В. Ивлиева, К.Н. Подрезова. - Ростов н/Д : Феникс, 2004</t>
  </si>
  <si>
    <t>Физическая культура : учеб.пособие / Н.В. Решетников [и др.]. - 5-е изд., исправл. и доп. - М. : Академия, 2006</t>
  </si>
  <si>
    <t>Решетников Н.В.  Физическая культура : учебн. пособие / Ю.Л. Кислицын, Ю.Л. Кислицын. - М. : Академия, 1998.</t>
  </si>
  <si>
    <t>Коробейников Н.К. Физическое воспитание : учебное пособие / Н.К. Коробейников, А.А. Михеев, И.Г. Николенко. - М. : Высшая школа, 1984</t>
  </si>
  <si>
    <t>Бароненко В.А. Здоровье и физическая культура студента : учебн. пособие / В.А. Бароненко, Л.А. Рапопорт. - М. : Альфа-М, 2003</t>
  </si>
  <si>
    <t>Богомолов Н.В. Математика : учебник / Н.В. Богомолов, П.И. Самойленко. - М. : Дрофа, 2005</t>
  </si>
  <si>
    <t>Пехлецкий И.Д. Математика : учебник / И.Д. Пехлецкий. - 2-е изд., стереотип. - М. : Академия, 2002.</t>
  </si>
  <si>
    <t>Филимонова Е.В. Математика : учебн. пособие для ссузов / Е.В. Филимонова. - 4-е изд., доп. и перераб. - Ростов н/Д : Феникс, 2008</t>
  </si>
  <si>
    <t>Омельченко В.П.  Математика : учебн. пособие для спо / В.П. Омельченко, Э.В. Курбатова. - 3-е изд., исправ. - Ростов н/Д : Феникс, 2008</t>
  </si>
  <si>
    <t>Валуце И.И. Математика для техникумов : учебн. пособие / И.И. Валуце, Г.Д. Дилигул. - 2-е изд., перераб. и доп. - М. : Наука, 1989</t>
  </si>
  <si>
    <t>Валуце И.И. Математика для техникумов : учебн. пособие / И.И. Валуце, Г.Д. Дилигул. - М. : Наука, 1980.</t>
  </si>
  <si>
    <t xml:space="preserve"> Алгебра и начала анализа : учебник / под ред. А.Н. Колмогорова. - 14-е изд. - М. : Просвещение, 2004</t>
  </si>
  <si>
    <t xml:space="preserve"> Алгебра и начала анализа. 10-11 класс / Ш.А. Алимов [и др.]. - 15-е изд. - М. : Просвещение, 2007</t>
  </si>
  <si>
    <t>Алгебра и начала анализа. Ч.1: учебник / под ред. Г.Н. Яковлева. - 3-е изд.,перераб. - М. : Наука, 1987</t>
  </si>
  <si>
    <t>Кравченко А.П. Немецкий для колледжей : [учебн. пособие] / А.П. Кравченко. - 2-е изд. - Ростов-на-Дону : Феникс, 2014.</t>
  </si>
  <si>
    <t>Агабекян И.П. Английский язык : учебник для спо / И.П. Агабекян. - 26-е изд., стереотип. - Ростов-на-Дону : Феникс, 2015</t>
  </si>
  <si>
    <t>Грибов В.Д. Экономика организации (предприятия) : учебник для спо / В.Д. Грибов, В.П. Грузинов, В.А. Кузьменко. - 8-е изд., стереотип. - Москва : КноРус, 2015</t>
  </si>
  <si>
    <t>Горелов А.А.  Основы философии : учебник для спо / А.А. Горелов. - 15-е изд., стереотип. - Москва : Академия, 2014</t>
  </si>
  <si>
    <t>Основы философии : учебник для спо / В.П. Кохановский [и др.]. - 15-е изд., стереотип. - Москва : КноРус, 2015.</t>
  </si>
  <si>
    <t xml:space="preserve">Саенко О.Е.  Естествознание : учебн. пособие для нпо и спо / О.Е. Саенко, Т.П. Трушина, О.В. Арутюнян. - 2-е изд., стереотип. - Москва : КноРус, 2015. </t>
  </si>
  <si>
    <t>Артемов В.В. История для профессий и специальностей технического, естественно-научного, социально-экономического профилей. Часть 1: учебник для нпо и спо / В.В. Артемов, Ю.Н. Лубченков. - 7-е изд., стереотип. - Москва : Академия, 2014</t>
  </si>
  <si>
    <t>Артемов В.В. История для профессий и специальностей технического, естественно-научного, социально-экономического профилей. Часть 2: учебник для нпо и спо / В.В. Артемов, Ю.Н. Лубченков. - 7-е изд., стереотип. - Москва : Академия, 2014</t>
  </si>
  <si>
    <t>Артемов В.В. История (для всех специальностей спо) : учебник / В.В. Артемов, Ю.Н. Лубченков. - 3-е изд., стереотип. - Москва : Академия, 2014</t>
  </si>
  <si>
    <t>Бишаева А.А.  Физическая культура : учебник для нпо и спо / А.А. Бишаева. - 7-е изд., стереотип. - Москва : Академия, 2014</t>
  </si>
  <si>
    <t>Михеева Е.В.  Информационные технологии в профессиональной деятельности экономиста и бухгалтера : учебн. пособие для спо / Е.В. Михеева, Е.Ю. Тарасова, О.И. Титова. - 8-е изд., стереотип. - М. : Академия, 2013</t>
  </si>
  <si>
    <t>Пшенко А.В. Документационное обеспечение управления : учебник для спо / А.В. Пшенко, Л.А. Доронина. - 12-е изд., перераб. и доп. - М. : Академия, 2013</t>
  </si>
  <si>
    <t>Пшенко А.В.  Документационное обеспечение управления : практикум: учебн. пособие для спо / А.В. Пшенко, Л.А. Доронина. - 4-е изд., стереотип. - М. : Академия, 2013</t>
  </si>
  <si>
    <t>Никитин А.Ф. Основы права: учебник / А.Ф. Никитин. - 2-е изд., стереотип. - М. : Дрофа, 2007</t>
  </si>
  <si>
    <t>Основы права : учебник / под ред. А.В. Мицкевича. - М. : Норма, 2000.</t>
  </si>
  <si>
    <t>Морозова Л.А. Основы государства и права : учебник / Л.А. Морозова. - М. : Норма, 2004</t>
  </si>
  <si>
    <t>Итого:</t>
  </si>
  <si>
    <t>Садохин А.П.  Мировая художественая культура : учебное пособие / А.П. Садохин, Т.Г. Грушевицкая. - М. : ЮНИТИ-ДАНА, 2001</t>
  </si>
  <si>
    <t>Чернокозов А.И. Мировая художественная культура : учебное пособие / А.И. Чернокозов ;  под ред. О.А. Митрошенкова. - Ростов н/Д : Феникс, 2000</t>
  </si>
  <si>
    <t>Емохонова Л.Г.  Мировая художественная культура : учебн. пособие / Л.Г. Емохонова. - М. : Академия, 1998</t>
  </si>
  <si>
    <t>Мировая художественная культура : учебн. пособие /  под ред. Л.В. Шустровой. - М. : Изд. центр АЗ, 1996</t>
  </si>
  <si>
    <t>Хоруженко К.М.  Мировая художественная культура (структурно-логические схемы) : учеб. пособие / К.М. Хоруженко. - М. : ВЛАДОС, 1999</t>
  </si>
  <si>
    <t>Культурология. История мировой культуры : учебник для вузов / под ред. Н.О. Воскресенской. - М. : ЮНИТИ-ДАНА, 2003</t>
  </si>
  <si>
    <t>Культурология. История мировой культуры : учебник для вузов / под ред. А.Н. Макаровой. - 2-е изд., доп. и перераб. - М. : ЮНИТИ, 2000</t>
  </si>
  <si>
    <t>Кондраков Н.П.  Бухгалтерский учет в бюджетных организациях / Н.П. Кондраков, И.Н. Кондраков. - 4-е изд., перераб. и доп. - М. : Проспект, 2004</t>
  </si>
  <si>
    <t>Чернюк А.А. Бухгалтерский учет в бюджетных организациях : учебник для вузов / А.А.Чернюк - Минск : Высшая школа, 2004</t>
  </si>
  <si>
    <t>Кондраков И.Н. Бухгалтерский учет в бюджетных организациях / И.Н. Кондраков. - 3-е изд., перераб. и доп. - М. : Грачев С.М., 2001</t>
  </si>
  <si>
    <t>Кондраков И.Н.  Бухгалтерский учет в бюджетных организациях / И.Н. Кондраков, И.Н. Кондраков. - 3-е изд., доп. и ререраб. - М. : ТК Велби, 2003.</t>
  </si>
  <si>
    <t>Мизиковский Е.А.  Бухгалтерский учет в бюджетных учреждениях : учебн. пособие / Е.А. Мизиковский, Т.С. Маслова. - М. : Магистр, 2007</t>
  </si>
  <si>
    <t>Власов А.А. Трудовое право : учебн. пособие для спо / А.А. Власов. - 6-е изд., перераб. и доп. - Москва : Юрайт, 2016</t>
  </si>
  <si>
    <t>Кашанина Т.В. Основы российского права : учебник для вузов / Т.В. Кашанина, А.В. Кашанин. - 2-е изд., измен. и доп. - М. : НОРМА: ИНФРА-М, 2000</t>
  </si>
  <si>
    <t>Правоведение : учебник для студентов вузов / под ред.  В.А. Козбаненко. - 2-е изд. - М. : Дашков и К, 2005</t>
  </si>
  <si>
    <t>Марченко М.Н. Основы государства и права : учебник / М.Н. Марченко, Е.М. Дерябина. - М. : Проспект, 2006</t>
  </si>
  <si>
    <t>Правоведение : учебное пособие для вузов / под ред. В.И. Власова,  С.И. Улезько. - Ростов н/Д : Феникс, 2001</t>
  </si>
  <si>
    <t>Основы государства и права : учебное пособие для вузов/ под ред. С.А. Комарова. - 3-е изд., испр. и доп. - М. : Остожье, 1998</t>
  </si>
  <si>
    <t>Основы государства и права в вопросах и ответах : учебное пособие для вузов / С.В. Атаян [и др.]. - Ростов н/Д : Феникс, 1998.</t>
  </si>
  <si>
    <t>Румынина В.В.  Основы права : учебник для спо / В.В. Румынина. - 3-е изд., перераб. и доп. - М. : ФОРУМ, 2009</t>
  </si>
  <si>
    <t>Кузнецова Н.В.  Русский язык и культура речи : учебник для спо / Н.В. Кузнецова. - 3-е изд. - Москва : ФОРУМ, 2014</t>
  </si>
  <si>
    <t>Зайцева Т.В. Управление персоналом : учебник для спо / Т.В. Зайцева, А.Т. Зуб. - Москва : ФОРУМ: ИНФРА-М, 2013</t>
  </si>
  <si>
    <t>Шеремет А.Д. Анализ и диагностика финансово-хозяйственной деятельности предприятия : учебник для вузов / А.Д. Шеремет. - М. : ИНФРА-М, 2008.</t>
  </si>
  <si>
    <t>Анализ и диагностика финансово-хозяйственной деятельности предприятия : учебн. пособие / ред.: П.П. Табурчак [и др.]. - Ростов н/Д : Феникс, 2002</t>
  </si>
  <si>
    <t>Тулинов В.Ф. Концепции современного естествознания : учебник для вузов / В.Ф. Тулинов, К.В. Тулинов. - 3-е изд., перераб. и доп. - М. : Дашков и К, 2010</t>
  </si>
  <si>
    <t>Дубнищева Т.Я. Концепции современного естествознания : практикум: учебн. пособие для вузов / Т.Я. Дубнищева, А.Д. Рожковский. - М. : Академия, 2009.</t>
  </si>
  <si>
    <t>Концепции современного естествознания: 100 экзаменационных ответов / под ред. С.И. Самыгина. - Ростов н/Д.; М. : МарТ, 2002.</t>
  </si>
  <si>
    <t>Карпенков С.Х.  Основные концепции естествознания : учебное пособие / С.Х. Карпенков. - М. : Культура и спорт: ЮНИТИ, 1998.</t>
  </si>
  <si>
    <t>География</t>
  </si>
  <si>
    <t>Алексеев А.И. География: население и хозяйство России : учебник / А.И. Алексеев, В.В. Николина. - 12-е изд. - М. : Просвещение, 2006</t>
  </si>
  <si>
    <t>Алисов Н.В. Экономическая и социальная география мира (общий обзор) : учебник / Н.В. Алисов, Б.С. Хорев. - М. : Гардарики, 2001</t>
  </si>
  <si>
    <t>Бутов В.И. Экономическая и социальная география зарубежного мира и Российской Федерации : учебн. пособие / В.И. Бутов. - М. : МарТ, 2003.</t>
  </si>
  <si>
    <t>Гладкий Ю.Н. Экономическая и социальная география зарубежных стран : учебник для вузов / Ю.Н. Гладкий, В.Д. Сухоруков. - М. : Академия, 2008</t>
  </si>
  <si>
    <t>Гладкий Ю.Н. Экономическая и социальная география мира : учебник / Ю.Н. Гладкий, С.Б. Лавров. - 13-е изд. - М. : Просвещение, 2007</t>
  </si>
  <si>
    <t>Копылов В.А.  Экономическая и социальная география. Мир. Россия / В.А. Копылов. - М. : Маркетинг, 2001</t>
  </si>
  <si>
    <t>Максаковский В.П.  Географическая картина мира. Книга 1 / В.П. Максаковский. - 3-е изд., исправ. - М. : Дрофа, 2006</t>
  </si>
  <si>
    <t>Максаковский В.П.  Географическая картина мира. Книга 2 / В.П. Максаковский. - М. : Дрофа, 2004</t>
  </si>
  <si>
    <t>Максаковский В.П. Географическая картина мира.  Книга 2 / В.П. Максаковский. - 2-е изд.,испр. и доп. - Ярославль : Изд-во Моск. ун-та, 1995</t>
  </si>
  <si>
    <t>Максаковский В.П. Географическая картина мира. Книга 1 / В.П. Максаковский. - 2-е изд., испр. и доп. - Ярославль : Изд-во Моск. ун-та, 1995</t>
  </si>
  <si>
    <t>Максаковский В.П. Экономическая и социальная география мира: учебник / В.П. Максаковский. - 18-е изд. - М. : Просвещение, 2010</t>
  </si>
  <si>
    <t>Петрова Н.Н.  География. Современный мир : учебник / Н.Н. Петрова. - М. : ФОРУМ: ИНФРА-М, 2005</t>
  </si>
  <si>
    <t>Полякова М.О. География мира экономическая и социальная : учебн. пособие / М.О. Полякова. - М. : Экзамен, 1998</t>
  </si>
  <si>
    <t>Антонова Е.С. Русский язык и культура речи : учебник для спо / Е.С. Антонова, Т.М. Воителева. - 12-е изд., стереотип. - Москва : Академия, 2013</t>
  </si>
  <si>
    <t>Антонова Е.С. Русский язык и культура речи : учебник для спо / Е.С. Антонова, Т.М. Воителева. - 13-е изд., стереотип. - Москва : Академия, 2014</t>
  </si>
  <si>
    <t>Цветкова М.С. Информатика и ИКТ : учебник для студ. нпо и спо / М.С. Цветкова, Л.С. Великовича. - 3-е изд., стереотип. - Москва : Академия, 2012</t>
  </si>
  <si>
    <t>Астафьева Н.Е. Информатика и ИКТ. Практикум : для профессий и спец-тей технического и социально-экономического профилей: учебн. пособие для нпо и спо / Н.Е. Астафьева, С.А. Гаврилова, М.С. Цветкова. - 4-е изд., стереотип. - Москва : Академия, 2014</t>
  </si>
  <si>
    <t>Важенин А.Г.  Практикум по обществознанию : учебн. пособие для спо / А.Г. Важенин. - 10-е изд., стереотип. - Москва : Академия, 2014</t>
  </si>
  <si>
    <t>Антонова Е.С. Русский язык : учебник для нпо и спо / Е.С. Антонова, Т.М. Воителева. - 6-е изд., стереотип. - Москва : Академия, 2014</t>
  </si>
  <si>
    <t>Маслова Т.Д. Маркетинг : учебник для вузов / Т.Д. Маслова, С.Г. Божук, Л.Н. Ковалик. - 2-е изд., доп. - СПб. : Питер, 2006</t>
  </si>
  <si>
    <t>Маркетинг : общий курс: учебню пособие для вузов / ред.: А.Я. Якобсон, Н.Я. Калюжнова. - 2-е изд., стереотип. - М. : ОМЕГА-Л, 2007.</t>
  </si>
  <si>
    <t>Маркетинг : учебник для вузов / ред. Т.Н. Парамонова. - 5-е изд., стереотип. - М. : КноРус, 2008.</t>
  </si>
  <si>
    <t>Годин А.М.  Маркетинг : учебник для вузов / А.М. Годин. - 2-е изд., перераб. и доп. - М. : Дашков и К, 2005</t>
  </si>
  <si>
    <t>Годин А.М. Маркетинг : учебник для вузов / А.М. Годин. - 8-е изд., перераб. и доп. - М. : Дашков и К, 2009</t>
  </si>
  <si>
    <t>Титова Н.Е.  Маркетинг : учебн. пособие для вузов / Ю.П. Кожаев. - М. : ВЛАДОС, 2003</t>
  </si>
  <si>
    <t>Палий В.Ф. Финансовый учет : учебн. пособие для вузов / В.Ф. Палий, В.В. Палий. - 2-е, перераб. и доп. - М. : ФБК-ПРЕСС, 2001</t>
  </si>
  <si>
    <t>Донцова Л.В. Бухгалтерская (финансовая) отчетность / Л.В. Донцова, Н.А. Никифорова. - М. : Дело и Сервис, 1998</t>
  </si>
  <si>
    <t>Бухгалтерская (финансовая) отчетность : учебн.пособие / под ред. В.Д. Новодворского. - М. : ИНФРА-М, 2003</t>
  </si>
  <si>
    <t>Основы информационной безопасности : учебное пособие для вузов / Е.Б. Белов [и др.]. - М. : Горячая линия-Телеком, 2006</t>
  </si>
  <si>
    <t>Расторгуев С.П. Основы информационной безопасности : учебн.пособие для вузов / С.П. Расторгуев. - 2-е изд., стереотип. - М. : Академия, 2009</t>
  </si>
  <si>
    <t>Устинов Г.Н.  Основы информационной безопасности систем и сетей передачи данных : учебн. пособие для вузов / Г.Н. Устинов. - М. : СИНТЕГ, 2000</t>
  </si>
  <si>
    <t>Петренко С.А.  Политики информационной безопасности : для специалистов, студентов вузов / С.А. Петренко, В.А. Курбатов. - М., 2006</t>
  </si>
  <si>
    <t>Партыка Т.Л.Информационная безопасность : учебн. пособие для спо / Т.Л. Партыка, И.И. Попов. - М. : ФОРУМ: ИНФРА-М, 2002. - 368 с.</t>
  </si>
  <si>
    <t>Любушин Н.П.  Анализ финансово-экономической деятельности предприятия : учебн. пособие для вузов / Н.П. Любушин, В.Б. Лещева, В.Г. Дьякова;  под ред. Н.П. Любушина. - М. : ЮНИТИ, 2003</t>
  </si>
  <si>
    <t>Савицкая Г.В.  Анализ хозяйственной деятельности : учебник для вузов / Г.В. Савицкая. - М. : ИНФРА-М, 2002</t>
  </si>
  <si>
    <t>Савицкая Г.В. Анализ хозяйственной деятельности предприятия : учебник для вузов / Г.В. Савицкая. - 3-е изд., перераб. и доп. - М. : ИНФРА-М, 2004</t>
  </si>
  <si>
    <t>Савицкая Г.В. Анализ хозяйственной деятельности предприятия : учебник для вузов / Г.В. Савицкая. - 4-е изд., перераб. и доп. - М. : ИНФРА-М, 2007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</si>
</sst>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8"/>
      <color indexed="8"/>
      <name val="Times New Roman"/>
      <family val="1"/>
    </font>
    <font>
      <sz val="11"/>
      <color indexed="10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color indexed="5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14" fillId="0" borderId="3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0" fillId="0" borderId="39" xfId="0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 horizontal="left" wrapText="1"/>
    </xf>
    <xf numFmtId="0" fontId="10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 horizontal="left" vertical="center"/>
    </xf>
    <xf numFmtId="0" fontId="10" fillId="0" borderId="22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top"/>
    </xf>
    <xf numFmtId="0" fontId="4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center"/>
    </xf>
    <xf numFmtId="0" fontId="4" fillId="0" borderId="48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31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0" fontId="5" fillId="0" borderId="19" xfId="42" applyFont="1" applyBorder="1" applyAlignment="1" applyProtection="1">
      <alignment horizontal="center" vertical="center" wrapText="1"/>
      <protection/>
    </xf>
    <xf numFmtId="0" fontId="5" fillId="0" borderId="20" xfId="42" applyFont="1" applyBorder="1" applyAlignment="1" applyProtection="1">
      <alignment horizontal="center" vertical="center" wrapText="1"/>
      <protection/>
    </xf>
    <xf numFmtId="0" fontId="5" fillId="0" borderId="20" xfId="42" applyFont="1" applyBorder="1" applyAlignment="1" applyProtection="1">
      <alignment horizontal="center" vertical="center"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1" xfId="42" applyFont="1" applyBorder="1" applyAlignment="1" applyProtection="1">
      <alignment horizontal="center" vertical="center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31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 vertical="center" wrapText="1"/>
    </xf>
    <xf numFmtId="0" fontId="11" fillId="0" borderId="12" xfId="0" applyFont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vertical="top" wrapText="1"/>
    </xf>
    <xf numFmtId="0" fontId="3" fillId="35" borderId="53" xfId="0" applyFont="1" applyFill="1" applyBorder="1" applyAlignment="1">
      <alignment vertical="top" wrapText="1"/>
    </xf>
    <xf numFmtId="168" fontId="3" fillId="35" borderId="53" xfId="0" applyNumberFormat="1" applyFont="1" applyFill="1" applyBorder="1" applyAlignment="1">
      <alignment vertical="top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vertical="top" wrapText="1"/>
    </xf>
    <xf numFmtId="0" fontId="3" fillId="36" borderId="53" xfId="0" applyFont="1" applyFill="1" applyBorder="1" applyAlignment="1">
      <alignment vertical="top" wrapText="1"/>
    </xf>
    <xf numFmtId="168" fontId="3" fillId="36" borderId="53" xfId="0" applyNumberFormat="1" applyFont="1" applyFill="1" applyBorder="1" applyAlignment="1">
      <alignment vertical="top" wrapTex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vertical="top" wrapText="1"/>
    </xf>
    <xf numFmtId="0" fontId="3" fillId="37" borderId="53" xfId="0" applyFont="1" applyFill="1" applyBorder="1" applyAlignment="1">
      <alignment vertical="top" wrapText="1"/>
    </xf>
    <xf numFmtId="168" fontId="3" fillId="37" borderId="53" xfId="0" applyNumberFormat="1" applyFont="1" applyFill="1" applyBorder="1" applyAlignment="1">
      <alignment vertical="top" wrapText="1"/>
    </xf>
    <xf numFmtId="0" fontId="18" fillId="0" borderId="54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8" fontId="5" fillId="0" borderId="3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1" fontId="4" fillId="0" borderId="16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38" borderId="0" xfId="0" applyFill="1" applyAlignment="1">
      <alignment/>
    </xf>
    <xf numFmtId="0" fontId="3" fillId="38" borderId="52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vertical="top" wrapText="1"/>
    </xf>
    <xf numFmtId="168" fontId="3" fillId="38" borderId="53" xfId="0" applyNumberFormat="1" applyFont="1" applyFill="1" applyBorder="1" applyAlignment="1">
      <alignment vertical="top" wrapText="1"/>
    </xf>
    <xf numFmtId="0" fontId="3" fillId="38" borderId="5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168" fontId="5" fillId="0" borderId="50" xfId="0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168" fontId="5" fillId="0" borderId="32" xfId="0" applyNumberFormat="1" applyFont="1" applyBorder="1" applyAlignment="1">
      <alignment vertical="center"/>
    </xf>
    <xf numFmtId="168" fontId="5" fillId="0" borderId="26" xfId="0" applyNumberFormat="1" applyFont="1" applyBorder="1" applyAlignment="1">
      <alignment vertical="center"/>
    </xf>
    <xf numFmtId="1" fontId="5" fillId="0" borderId="55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19" fillId="33" borderId="20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68" fontId="5" fillId="33" borderId="32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4" fillId="0" borderId="58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top" wrapText="1"/>
    </xf>
    <xf numFmtId="2" fontId="20" fillId="0" borderId="1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top" wrapText="1"/>
    </xf>
    <xf numFmtId="0" fontId="4" fillId="0" borderId="59" xfId="0" applyFont="1" applyBorder="1" applyAlignment="1">
      <alignment horizontal="center"/>
    </xf>
    <xf numFmtId="0" fontId="4" fillId="0" borderId="27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5" fillId="0" borderId="19" xfId="42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42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>
      <alignment vertical="center" wrapText="1"/>
    </xf>
    <xf numFmtId="0" fontId="20" fillId="0" borderId="5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8" fontId="6" fillId="0" borderId="10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60" xfId="0" applyNumberFormat="1" applyFont="1" applyBorder="1" applyAlignment="1">
      <alignment horizontal="center" vertical="center"/>
    </xf>
    <xf numFmtId="168" fontId="6" fillId="0" borderId="61" xfId="0" applyNumberFormat="1" applyFont="1" applyBorder="1" applyAlignment="1">
      <alignment horizontal="center" vertical="center"/>
    </xf>
    <xf numFmtId="168" fontId="5" fillId="0" borderId="50" xfId="0" applyNumberFormat="1" applyFont="1" applyBorder="1" applyAlignment="1">
      <alignment horizontal="center" vertical="center"/>
    </xf>
    <xf numFmtId="168" fontId="5" fillId="0" borderId="32" xfId="0" applyNumberFormat="1" applyFont="1" applyBorder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/>
    </xf>
    <xf numFmtId="0" fontId="5" fillId="0" borderId="19" xfId="42" applyFont="1" applyBorder="1" applyAlignment="1" applyProtection="1">
      <alignment horizontal="center" vertical="center" wrapText="1"/>
      <protection/>
    </xf>
    <xf numFmtId="0" fontId="5" fillId="0" borderId="20" xfId="42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42" applyFont="1" applyBorder="1" applyAlignment="1" applyProtection="1">
      <alignment horizontal="center" vertical="center"/>
      <protection/>
    </xf>
    <xf numFmtId="0" fontId="5" fillId="0" borderId="20" xfId="42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view="pageBreakPreview" zoomScale="160" zoomScaleSheetLayoutView="160" zoomScalePageLayoutView="0" workbookViewId="0" topLeftCell="A1">
      <selection activeCell="B14" sqref="B14"/>
    </sheetView>
  </sheetViews>
  <sheetFormatPr defaultColWidth="9.00390625" defaultRowHeight="12.75"/>
  <cols>
    <col min="5" max="5" width="6.00390625" style="0" customWidth="1"/>
    <col min="6" max="6" width="13.875" style="0" customWidth="1"/>
    <col min="7" max="7" width="13.00390625" style="0" customWidth="1"/>
    <col min="8" max="8" width="10.25390625" style="7" customWidth="1"/>
    <col min="9" max="9" width="13.875" style="0" customWidth="1"/>
  </cols>
  <sheetData>
    <row r="2" spans="1:4" ht="12.75">
      <c r="A2" s="309" t="s">
        <v>519</v>
      </c>
      <c r="B2" s="309"/>
      <c r="C2" s="309"/>
      <c r="D2" s="309"/>
    </row>
    <row r="3" spans="1:4" ht="12.75">
      <c r="A3" s="309" t="s">
        <v>588</v>
      </c>
      <c r="B3" s="309"/>
      <c r="C3" s="309"/>
      <c r="D3" s="309"/>
    </row>
    <row r="5" spans="1:3" ht="12.75">
      <c r="A5" s="309" t="s">
        <v>520</v>
      </c>
      <c r="B5" s="309"/>
      <c r="C5" s="309"/>
    </row>
    <row r="6" spans="1:11" ht="23.25" customHeight="1">
      <c r="A6" s="1" t="s">
        <v>521</v>
      </c>
      <c r="B6" s="1"/>
      <c r="C6" s="5" t="s">
        <v>729</v>
      </c>
      <c r="D6" s="1"/>
      <c r="K6" s="4"/>
    </row>
    <row r="7" spans="1:11" ht="13.5" customHeight="1">
      <c r="A7" s="2">
        <v>1</v>
      </c>
      <c r="B7" s="3">
        <v>25</v>
      </c>
      <c r="C7" s="61" t="s">
        <v>282</v>
      </c>
      <c r="D7" s="1"/>
      <c r="K7" s="4"/>
    </row>
    <row r="8" spans="1:3" ht="12.75">
      <c r="A8" s="2">
        <v>2</v>
      </c>
      <c r="B8" s="3">
        <v>25</v>
      </c>
      <c r="C8" s="61" t="s">
        <v>282</v>
      </c>
    </row>
    <row r="9" spans="1:3" ht="12.75">
      <c r="A9" s="2">
        <v>3</v>
      </c>
      <c r="B9" s="3">
        <v>24</v>
      </c>
      <c r="C9" s="61" t="s">
        <v>728</v>
      </c>
    </row>
    <row r="10" spans="1:3" ht="12.75">
      <c r="A10" s="2">
        <v>4</v>
      </c>
      <c r="B10" s="3">
        <v>25</v>
      </c>
      <c r="C10" s="61" t="s">
        <v>282</v>
      </c>
    </row>
    <row r="11" spans="1:9" ht="12.75">
      <c r="A11" s="1"/>
      <c r="B11" s="1"/>
      <c r="C11" s="5"/>
      <c r="I11" s="7"/>
    </row>
    <row r="12" spans="3:9" ht="12.75">
      <c r="C12" s="5"/>
      <c r="I12" s="7"/>
    </row>
    <row r="13" spans="1:9" ht="12.75">
      <c r="A13" s="1"/>
      <c r="B13" s="1"/>
      <c r="C13" s="5"/>
      <c r="I13" s="7"/>
    </row>
    <row r="14" ht="12.75">
      <c r="C14" s="5"/>
    </row>
    <row r="15" ht="12.75">
      <c r="C15" s="6"/>
    </row>
    <row r="16" ht="12.75">
      <c r="C16" s="6"/>
    </row>
  </sheetData>
  <sheetProtection/>
  <mergeCells count="3">
    <mergeCell ref="A5:C5"/>
    <mergeCell ref="A3:D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7.00390625" style="9" customWidth="1"/>
    <col min="2" max="2" width="52.125" style="9" customWidth="1"/>
    <col min="3" max="3" width="16.25390625" style="9" customWidth="1"/>
    <col min="4" max="4" width="14.625" style="9" customWidth="1"/>
    <col min="5" max="5" width="22.125" style="9" customWidth="1"/>
    <col min="6" max="6" width="11.25390625" style="9" customWidth="1"/>
    <col min="7" max="7" width="13.625" style="9" customWidth="1"/>
    <col min="8" max="8" width="0.2421875" style="9" hidden="1" customWidth="1"/>
    <col min="9" max="16384" width="9.125" style="9" customWidth="1"/>
  </cols>
  <sheetData>
    <row r="1" ht="9" customHeight="1"/>
    <row r="2" spans="1:8" ht="18" customHeight="1">
      <c r="A2" s="310" t="s">
        <v>589</v>
      </c>
      <c r="B2" s="310"/>
      <c r="C2" s="310"/>
      <c r="D2" s="310"/>
      <c r="E2" s="310"/>
      <c r="F2" s="310"/>
      <c r="G2" s="310"/>
      <c r="H2" s="310"/>
    </row>
    <row r="3" spans="1:8" ht="9" customHeight="1">
      <c r="A3" s="12"/>
      <c r="B3" s="12"/>
      <c r="C3" s="12"/>
      <c r="D3" s="12"/>
      <c r="E3" s="12"/>
      <c r="F3" s="12"/>
      <c r="G3" s="12"/>
      <c r="H3" s="12"/>
    </row>
    <row r="4" spans="1:8" ht="18" customHeight="1">
      <c r="A4" s="317" t="s">
        <v>111</v>
      </c>
      <c r="B4" s="317"/>
      <c r="C4" s="317"/>
      <c r="D4" s="317"/>
      <c r="E4" s="317"/>
      <c r="F4" s="317"/>
      <c r="G4" s="317"/>
      <c r="H4" s="317"/>
    </row>
    <row r="5" spans="1:8" ht="9" customHeight="1">
      <c r="A5" s="13"/>
      <c r="B5" s="13"/>
      <c r="C5" s="13"/>
      <c r="D5" s="13"/>
      <c r="E5" s="13"/>
      <c r="F5" s="13"/>
      <c r="G5" s="13"/>
      <c r="H5" s="13"/>
    </row>
    <row r="6" spans="1:7" ht="18" customHeight="1">
      <c r="A6" s="317" t="s">
        <v>112</v>
      </c>
      <c r="B6" s="317"/>
      <c r="C6" s="317"/>
      <c r="D6" s="317"/>
      <c r="E6" s="317"/>
      <c r="F6" s="317"/>
      <c r="G6" s="317"/>
    </row>
    <row r="7" ht="9.75" customHeight="1"/>
    <row r="8" spans="1:7" ht="21" customHeight="1">
      <c r="A8" s="317" t="s">
        <v>641</v>
      </c>
      <c r="B8" s="317"/>
      <c r="C8" s="317"/>
      <c r="D8" s="317"/>
      <c r="E8" s="317"/>
      <c r="F8" s="317"/>
      <c r="G8" s="317"/>
    </row>
    <row r="9" ht="16.5" customHeight="1"/>
    <row r="10" spans="1:7" ht="18" customHeight="1">
      <c r="A10" s="320" t="s">
        <v>523</v>
      </c>
      <c r="B10" s="320"/>
      <c r="C10" s="320"/>
      <c r="D10" s="320"/>
      <c r="E10" s="320"/>
      <c r="F10" s="320"/>
      <c r="G10" s="320"/>
    </row>
    <row r="11" spans="1:5" ht="9" customHeight="1" thickBot="1">
      <c r="A11" s="10"/>
      <c r="B11" s="10"/>
      <c r="C11" s="10"/>
      <c r="D11" s="10"/>
      <c r="E11" s="10"/>
    </row>
    <row r="12" spans="1:7" ht="48.75" customHeight="1">
      <c r="A12" s="313" t="s">
        <v>524</v>
      </c>
      <c r="B12" s="311" t="s">
        <v>528</v>
      </c>
      <c r="C12" s="311" t="s">
        <v>529</v>
      </c>
      <c r="D12" s="311"/>
      <c r="E12" s="315" t="s">
        <v>532</v>
      </c>
      <c r="F12" s="311" t="s">
        <v>576</v>
      </c>
      <c r="G12" s="318"/>
    </row>
    <row r="13" spans="1:7" ht="36.75" customHeight="1">
      <c r="A13" s="314"/>
      <c r="B13" s="312"/>
      <c r="C13" s="20" t="s">
        <v>530</v>
      </c>
      <c r="D13" s="20" t="s">
        <v>531</v>
      </c>
      <c r="E13" s="316"/>
      <c r="F13" s="312"/>
      <c r="G13" s="319"/>
    </row>
    <row r="14" spans="1:7" ht="25.5" customHeight="1">
      <c r="A14" s="31">
        <v>1</v>
      </c>
      <c r="B14" s="21" t="s">
        <v>527</v>
      </c>
      <c r="C14" s="260">
        <f>SUM(C15+C16+C17+C18)</f>
        <v>545</v>
      </c>
      <c r="D14" s="260">
        <f>SUM(D15+D16+D17+D18)</f>
        <v>3092</v>
      </c>
      <c r="E14" s="152">
        <f>D14/(титул!B7+титул!B8+титул!B9+титул!B10)</f>
        <v>31.232323232323232</v>
      </c>
      <c r="F14" s="321">
        <f>('гум,соц-эк'!H106+'мат и естеств'!H43+проф!H279+Общеоб!H179)/общий!D14*100</f>
        <v>32.40620957309185</v>
      </c>
      <c r="G14" s="322"/>
    </row>
    <row r="15" spans="1:7" ht="38.25" customHeight="1">
      <c r="A15" s="31">
        <v>2</v>
      </c>
      <c r="B15" s="21" t="s">
        <v>642</v>
      </c>
      <c r="C15" s="72">
        <f>'гум,соц-эк'!F106</f>
        <v>85</v>
      </c>
      <c r="D15" s="72">
        <f>'гум,соц-эк'!E106</f>
        <v>777</v>
      </c>
      <c r="E15" s="152">
        <f>D15/'гум,соц-эк'!C106</f>
        <v>2.625</v>
      </c>
      <c r="F15" s="321">
        <f>'гум,соц-эк'!H106/'гум,соц-эк'!E106*100</f>
        <v>48.13384813384813</v>
      </c>
      <c r="G15" s="322"/>
    </row>
    <row r="16" spans="1:7" ht="32.25" customHeight="1">
      <c r="A16" s="31">
        <v>3</v>
      </c>
      <c r="B16" s="21" t="s">
        <v>643</v>
      </c>
      <c r="C16" s="72">
        <f>'мат и естеств'!F43</f>
        <v>36</v>
      </c>
      <c r="D16" s="72">
        <f>'мат и естеств'!E43</f>
        <v>217</v>
      </c>
      <c r="E16" s="152">
        <f>D16/'мат и естеств'!C43</f>
        <v>2.191919191919192</v>
      </c>
      <c r="F16" s="321">
        <f>'мат и естеств'!H43/'мат и естеств'!E43*100</f>
        <v>54.83870967741935</v>
      </c>
      <c r="G16" s="322"/>
    </row>
    <row r="17" spans="1:7" ht="25.5" customHeight="1">
      <c r="A17" s="31">
        <v>4</v>
      </c>
      <c r="B17" s="21" t="s">
        <v>644</v>
      </c>
      <c r="C17" s="72">
        <f>проф!F290</f>
        <v>256</v>
      </c>
      <c r="D17" s="260">
        <f>проф!E290</f>
        <v>829</v>
      </c>
      <c r="E17" s="152">
        <f>D17/проф!C290</f>
        <v>1.0850785340314135</v>
      </c>
      <c r="F17" s="321">
        <f>проф!H290/проф!E290*100</f>
        <v>25.45235223160434</v>
      </c>
      <c r="G17" s="322"/>
    </row>
    <row r="18" spans="1:7" ht="25.5" customHeight="1" thickBot="1">
      <c r="A18" s="32">
        <v>5</v>
      </c>
      <c r="B18" s="229" t="s">
        <v>646</v>
      </c>
      <c r="C18" s="154">
        <f>Общеоб!F179</f>
        <v>168</v>
      </c>
      <c r="D18" s="154">
        <f>Общеоб!E179</f>
        <v>1269</v>
      </c>
      <c r="E18" s="153">
        <f>D18/Общеоб!C179</f>
        <v>3.9046153846153846</v>
      </c>
      <c r="F18" s="323">
        <f>Общеоб!H179/Общеоб!E179*100</f>
        <v>40.110323089046496</v>
      </c>
      <c r="G18" s="324"/>
    </row>
  </sheetData>
  <sheetProtection/>
  <mergeCells count="15">
    <mergeCell ref="F15:G15"/>
    <mergeCell ref="F18:G18"/>
    <mergeCell ref="F17:G17"/>
    <mergeCell ref="F16:G16"/>
    <mergeCell ref="F14:G14"/>
    <mergeCell ref="A2:H2"/>
    <mergeCell ref="B12:B13"/>
    <mergeCell ref="A12:A13"/>
    <mergeCell ref="C12:D12"/>
    <mergeCell ref="E12:E13"/>
    <mergeCell ref="A4:H4"/>
    <mergeCell ref="F12:G13"/>
    <mergeCell ref="A6:G6"/>
    <mergeCell ref="A10:G10"/>
    <mergeCell ref="A8:G8"/>
  </mergeCells>
  <hyperlinks>
    <hyperlink ref="B15" location="'гум,соц-эк'!A1" display="Общие гуманитарные и социально-экономические дисциплины"/>
    <hyperlink ref="B16" location="'мат и естеств'!A1" display="Математические и общие естественнонаучные дисциплины"/>
    <hyperlink ref="B17" location="Проф!A1" display="Общепрофессиональные дисциплины"/>
    <hyperlink ref="B18" location="Спец!A1" display="Специальные дисциплины"/>
  </hyperlink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6"/>
  <sheetViews>
    <sheetView tabSelected="1" view="pageBreakPreview" zoomScale="90" zoomScaleSheetLayoutView="90" zoomScalePageLayoutView="0" workbookViewId="0" topLeftCell="A1">
      <selection activeCell="B4" sqref="B4"/>
    </sheetView>
  </sheetViews>
  <sheetFormatPr defaultColWidth="9.00390625" defaultRowHeight="12.75"/>
  <cols>
    <col min="1" max="1" width="4.125" style="8" customWidth="1"/>
    <col min="2" max="2" width="26.75390625" style="8" customWidth="1"/>
    <col min="3" max="3" width="21.75390625" style="8" customWidth="1"/>
    <col min="4" max="4" width="75.875" style="11" customWidth="1"/>
    <col min="5" max="5" width="11.625" style="8" customWidth="1"/>
    <col min="6" max="6" width="8.625" style="8" customWidth="1"/>
    <col min="7" max="9" width="12.75390625" style="8" customWidth="1"/>
    <col min="10" max="11" width="12.625" style="8" customWidth="1"/>
    <col min="12" max="16384" width="9.125" style="8" customWidth="1"/>
  </cols>
  <sheetData>
    <row r="1" ht="9" customHeight="1"/>
    <row r="2" spans="1:5" ht="18" customHeight="1">
      <c r="A2" s="320" t="s">
        <v>498</v>
      </c>
      <c r="B2" s="320"/>
      <c r="C2" s="320"/>
      <c r="D2" s="320"/>
      <c r="E2" s="320"/>
    </row>
    <row r="3" ht="9" customHeight="1" thickBot="1"/>
    <row r="4" spans="1:11" ht="90.75" customHeight="1" thickBot="1">
      <c r="A4" s="175" t="s">
        <v>524</v>
      </c>
      <c r="B4" s="37" t="s">
        <v>533</v>
      </c>
      <c r="C4" s="37" t="s">
        <v>534</v>
      </c>
      <c r="D4" s="176" t="s">
        <v>535</v>
      </c>
      <c r="E4" s="177" t="s">
        <v>536</v>
      </c>
      <c r="F4" s="178" t="s">
        <v>499</v>
      </c>
      <c r="G4" s="125" t="s">
        <v>522</v>
      </c>
      <c r="H4" s="125" t="s">
        <v>500</v>
      </c>
      <c r="I4" s="125" t="s">
        <v>552</v>
      </c>
      <c r="J4" s="231" t="s">
        <v>651</v>
      </c>
      <c r="K4" s="174" t="s">
        <v>504</v>
      </c>
    </row>
    <row r="5" spans="1:11" ht="11.25" customHeight="1" thickBot="1">
      <c r="A5" s="330">
        <v>1</v>
      </c>
      <c r="B5" s="328" t="s">
        <v>471</v>
      </c>
      <c r="C5" s="37">
        <f>титул!B9</f>
        <v>24</v>
      </c>
      <c r="D5" s="63" t="s">
        <v>162</v>
      </c>
      <c r="E5" s="73">
        <v>1</v>
      </c>
      <c r="F5" s="166">
        <v>1</v>
      </c>
      <c r="G5" s="167">
        <v>2008</v>
      </c>
      <c r="H5" s="167">
        <f>IF(G5&gt;2010,E5,0)</f>
        <v>0</v>
      </c>
      <c r="I5" s="167">
        <v>1</v>
      </c>
      <c r="J5" s="234">
        <f>IF(G5&gt;2010,I5,0)</f>
        <v>0</v>
      </c>
      <c r="K5" s="325">
        <f>SUM(E5:E20)/C5</f>
        <v>4</v>
      </c>
    </row>
    <row r="6" spans="1:11" ht="11.25" customHeight="1" thickBot="1">
      <c r="A6" s="331"/>
      <c r="B6" s="329"/>
      <c r="C6" s="38"/>
      <c r="D6" s="65" t="s">
        <v>712</v>
      </c>
      <c r="E6" s="90">
        <v>2</v>
      </c>
      <c r="F6" s="172">
        <v>1</v>
      </c>
      <c r="G6" s="78">
        <v>1998</v>
      </c>
      <c r="H6" s="167">
        <f aca="true" t="shared" si="0" ref="H6:H69">IF(G6&gt;2010,E6,0)</f>
        <v>0</v>
      </c>
      <c r="I6" s="78">
        <v>2</v>
      </c>
      <c r="J6" s="234">
        <f aca="true" t="shared" si="1" ref="J6:J69">IF(G6&gt;2010,I6,0)</f>
        <v>0</v>
      </c>
      <c r="K6" s="326"/>
    </row>
    <row r="7" spans="1:11" ht="11.25" customHeight="1" thickBot="1">
      <c r="A7" s="28"/>
      <c r="B7" s="185"/>
      <c r="C7" s="38"/>
      <c r="D7" s="65" t="s">
        <v>714</v>
      </c>
      <c r="E7" s="90">
        <v>4</v>
      </c>
      <c r="F7" s="172">
        <v>1</v>
      </c>
      <c r="G7" s="78">
        <v>2000</v>
      </c>
      <c r="H7" s="167">
        <f t="shared" si="0"/>
        <v>0</v>
      </c>
      <c r="I7" s="78">
        <v>0</v>
      </c>
      <c r="J7" s="234">
        <f t="shared" si="1"/>
        <v>0</v>
      </c>
      <c r="K7" s="326"/>
    </row>
    <row r="8" spans="1:11" ht="11.25" customHeight="1" thickBot="1">
      <c r="A8" s="28"/>
      <c r="B8" s="185"/>
      <c r="C8" s="38"/>
      <c r="D8" s="65" t="s">
        <v>191</v>
      </c>
      <c r="E8" s="90">
        <v>2</v>
      </c>
      <c r="F8" s="172">
        <v>0</v>
      </c>
      <c r="G8" s="78">
        <v>2007</v>
      </c>
      <c r="H8" s="167">
        <f t="shared" si="0"/>
        <v>0</v>
      </c>
      <c r="I8" s="78">
        <v>2</v>
      </c>
      <c r="J8" s="234">
        <f t="shared" si="1"/>
        <v>0</v>
      </c>
      <c r="K8" s="326"/>
    </row>
    <row r="9" spans="1:11" ht="25.5" customHeight="1" thickBot="1">
      <c r="A9" s="28"/>
      <c r="B9" s="185"/>
      <c r="C9" s="38"/>
      <c r="D9" s="279" t="s">
        <v>803</v>
      </c>
      <c r="E9" s="273">
        <v>20</v>
      </c>
      <c r="F9" s="274">
        <v>1</v>
      </c>
      <c r="G9" s="275">
        <v>2014</v>
      </c>
      <c r="H9" s="167">
        <f t="shared" si="0"/>
        <v>20</v>
      </c>
      <c r="I9" s="275">
        <v>20</v>
      </c>
      <c r="J9" s="234">
        <f t="shared" si="1"/>
        <v>20</v>
      </c>
      <c r="K9" s="326"/>
    </row>
    <row r="10" spans="1:11" ht="24.75" customHeight="1" thickBot="1">
      <c r="A10" s="28"/>
      <c r="B10" s="185"/>
      <c r="C10" s="38"/>
      <c r="D10" s="150" t="s">
        <v>7</v>
      </c>
      <c r="E10" s="250">
        <v>27</v>
      </c>
      <c r="F10" s="269">
        <v>1</v>
      </c>
      <c r="G10" s="111">
        <v>2013</v>
      </c>
      <c r="H10" s="167">
        <f t="shared" si="0"/>
        <v>27</v>
      </c>
      <c r="I10" s="111">
        <v>27</v>
      </c>
      <c r="J10" s="234">
        <f t="shared" si="1"/>
        <v>27</v>
      </c>
      <c r="K10" s="326"/>
    </row>
    <row r="11" spans="1:11" ht="24.75" customHeight="1" thickBot="1">
      <c r="A11" s="28"/>
      <c r="B11" s="185"/>
      <c r="C11" s="38"/>
      <c r="D11" s="150" t="s">
        <v>572</v>
      </c>
      <c r="E11" s="250">
        <v>5</v>
      </c>
      <c r="F11" s="269">
        <v>1</v>
      </c>
      <c r="G11" s="111">
        <v>2002</v>
      </c>
      <c r="H11" s="167">
        <f t="shared" si="0"/>
        <v>0</v>
      </c>
      <c r="I11" s="111">
        <v>5</v>
      </c>
      <c r="J11" s="234">
        <f t="shared" si="1"/>
        <v>0</v>
      </c>
      <c r="K11" s="326"/>
    </row>
    <row r="12" spans="1:11" ht="24.75" customHeight="1" thickBot="1">
      <c r="A12" s="28"/>
      <c r="B12" s="185"/>
      <c r="C12" s="38"/>
      <c r="D12" s="65" t="s">
        <v>713</v>
      </c>
      <c r="E12" s="90">
        <v>5</v>
      </c>
      <c r="F12" s="172">
        <v>1</v>
      </c>
      <c r="G12" s="78">
        <v>2000</v>
      </c>
      <c r="H12" s="167">
        <f t="shared" si="0"/>
        <v>0</v>
      </c>
      <c r="I12" s="78">
        <v>5</v>
      </c>
      <c r="J12" s="234">
        <f t="shared" si="1"/>
        <v>0</v>
      </c>
      <c r="K12" s="326"/>
    </row>
    <row r="13" spans="1:11" ht="23.25" thickBot="1">
      <c r="A13" s="28"/>
      <c r="B13" s="185"/>
      <c r="C13" s="38"/>
      <c r="D13" s="65" t="s">
        <v>673</v>
      </c>
      <c r="E13" s="90">
        <v>1</v>
      </c>
      <c r="F13" s="172">
        <v>1</v>
      </c>
      <c r="G13" s="78">
        <v>2003</v>
      </c>
      <c r="H13" s="167">
        <f t="shared" si="0"/>
        <v>0</v>
      </c>
      <c r="I13" s="78">
        <v>0</v>
      </c>
      <c r="J13" s="234">
        <f t="shared" si="1"/>
        <v>0</v>
      </c>
      <c r="K13" s="326"/>
    </row>
    <row r="14" spans="1:11" ht="15.75" thickBot="1">
      <c r="A14" s="28"/>
      <c r="B14" s="184"/>
      <c r="C14" s="39"/>
      <c r="D14" s="65" t="s">
        <v>670</v>
      </c>
      <c r="E14" s="90">
        <v>2</v>
      </c>
      <c r="F14" s="172">
        <v>1</v>
      </c>
      <c r="G14" s="78">
        <v>2002</v>
      </c>
      <c r="H14" s="167">
        <f t="shared" si="0"/>
        <v>0</v>
      </c>
      <c r="I14" s="78">
        <v>2</v>
      </c>
      <c r="J14" s="234">
        <f t="shared" si="1"/>
        <v>0</v>
      </c>
      <c r="K14" s="326"/>
    </row>
    <row r="15" spans="1:11" ht="11.25" customHeight="1" thickBot="1">
      <c r="A15" s="28"/>
      <c r="B15" s="184"/>
      <c r="C15" s="39"/>
      <c r="D15" s="279" t="s">
        <v>804</v>
      </c>
      <c r="E15" s="273">
        <v>10</v>
      </c>
      <c r="F15" s="274">
        <v>1</v>
      </c>
      <c r="G15" s="275">
        <v>2015</v>
      </c>
      <c r="H15" s="167">
        <f t="shared" si="0"/>
        <v>10</v>
      </c>
      <c r="I15" s="275">
        <v>10</v>
      </c>
      <c r="J15" s="234">
        <f t="shared" si="1"/>
        <v>10</v>
      </c>
      <c r="K15" s="326"/>
    </row>
    <row r="16" spans="1:11" ht="11.25" customHeight="1" thickBot="1">
      <c r="A16" s="28"/>
      <c r="B16" s="184"/>
      <c r="C16" s="39"/>
      <c r="D16" s="65" t="s">
        <v>710</v>
      </c>
      <c r="E16" s="90">
        <v>10</v>
      </c>
      <c r="F16" s="172">
        <v>1</v>
      </c>
      <c r="G16" s="78">
        <v>2001</v>
      </c>
      <c r="H16" s="167">
        <f t="shared" si="0"/>
        <v>0</v>
      </c>
      <c r="I16" s="78">
        <v>0</v>
      </c>
      <c r="J16" s="234">
        <f t="shared" si="1"/>
        <v>0</v>
      </c>
      <c r="K16" s="326"/>
    </row>
    <row r="17" spans="1:11" ht="11.25" customHeight="1" thickBot="1">
      <c r="A17" s="28"/>
      <c r="B17" s="184"/>
      <c r="C17" s="39"/>
      <c r="D17" s="65" t="s">
        <v>672</v>
      </c>
      <c r="E17" s="90">
        <v>1</v>
      </c>
      <c r="F17" s="172">
        <v>1</v>
      </c>
      <c r="G17" s="78">
        <v>2004</v>
      </c>
      <c r="H17" s="167">
        <f t="shared" si="0"/>
        <v>0</v>
      </c>
      <c r="I17" s="78">
        <v>1</v>
      </c>
      <c r="J17" s="234">
        <f t="shared" si="1"/>
        <v>0</v>
      </c>
      <c r="K17" s="326"/>
    </row>
    <row r="18" spans="1:11" ht="11.25" customHeight="1" thickBot="1">
      <c r="A18" s="28"/>
      <c r="B18" s="184"/>
      <c r="C18" s="39"/>
      <c r="D18" s="65" t="s">
        <v>501</v>
      </c>
      <c r="E18" s="90">
        <v>2</v>
      </c>
      <c r="F18" s="172">
        <v>0</v>
      </c>
      <c r="G18" s="78">
        <v>2002</v>
      </c>
      <c r="H18" s="167">
        <f t="shared" si="0"/>
        <v>0</v>
      </c>
      <c r="I18" s="78">
        <v>2</v>
      </c>
      <c r="J18" s="234">
        <f t="shared" si="1"/>
        <v>0</v>
      </c>
      <c r="K18" s="326"/>
    </row>
    <row r="19" spans="1:11" ht="11.25" customHeight="1" thickBot="1">
      <c r="A19" s="28"/>
      <c r="B19" s="184"/>
      <c r="C19" s="39"/>
      <c r="D19" s="65" t="s">
        <v>671</v>
      </c>
      <c r="E19" s="90">
        <v>1</v>
      </c>
      <c r="F19" s="172">
        <v>1</v>
      </c>
      <c r="G19" s="78">
        <v>2002</v>
      </c>
      <c r="H19" s="167">
        <f t="shared" si="0"/>
        <v>0</v>
      </c>
      <c r="I19" s="78">
        <v>1</v>
      </c>
      <c r="J19" s="234">
        <f t="shared" si="1"/>
        <v>0</v>
      </c>
      <c r="K19" s="326"/>
    </row>
    <row r="20" spans="1:11" ht="15.75" thickBot="1">
      <c r="A20" s="36"/>
      <c r="B20" s="186"/>
      <c r="C20" s="40"/>
      <c r="D20" s="67" t="s">
        <v>711</v>
      </c>
      <c r="E20" s="74">
        <v>3</v>
      </c>
      <c r="F20" s="173">
        <v>1</v>
      </c>
      <c r="G20" s="115">
        <v>2000</v>
      </c>
      <c r="H20" s="167">
        <f t="shared" si="0"/>
        <v>0</v>
      </c>
      <c r="I20" s="115">
        <v>3</v>
      </c>
      <c r="J20" s="234">
        <f t="shared" si="1"/>
        <v>0</v>
      </c>
      <c r="K20" s="327"/>
    </row>
    <row r="21" spans="1:11" ht="15.75" thickBot="1">
      <c r="A21" s="330">
        <v>2</v>
      </c>
      <c r="B21" s="328" t="s">
        <v>647</v>
      </c>
      <c r="C21" s="37">
        <f>титул!B8</f>
        <v>25</v>
      </c>
      <c r="D21" s="63" t="s">
        <v>656</v>
      </c>
      <c r="E21" s="73">
        <v>2</v>
      </c>
      <c r="F21" s="166">
        <v>1</v>
      </c>
      <c r="G21" s="167">
        <v>2008</v>
      </c>
      <c r="H21" s="167">
        <f t="shared" si="0"/>
        <v>0</v>
      </c>
      <c r="I21" s="167">
        <v>0</v>
      </c>
      <c r="J21" s="234">
        <f t="shared" si="1"/>
        <v>0</v>
      </c>
      <c r="K21" s="325">
        <f>SUM(H21:H44)/C21</f>
        <v>4.36</v>
      </c>
    </row>
    <row r="22" spans="1:11" ht="11.25" customHeight="1" thickBot="1">
      <c r="A22" s="331"/>
      <c r="B22" s="329"/>
      <c r="C22" s="39"/>
      <c r="D22" s="279" t="s">
        <v>163</v>
      </c>
      <c r="E22" s="273">
        <v>15</v>
      </c>
      <c r="F22" s="274">
        <v>1</v>
      </c>
      <c r="G22" s="275">
        <v>2015</v>
      </c>
      <c r="H22" s="167">
        <f t="shared" si="0"/>
        <v>15</v>
      </c>
      <c r="I22" s="275">
        <v>15</v>
      </c>
      <c r="J22" s="234">
        <f t="shared" si="1"/>
        <v>15</v>
      </c>
      <c r="K22" s="326"/>
    </row>
    <row r="23" spans="1:11" ht="33.75" customHeight="1" thickBot="1">
      <c r="A23" s="28"/>
      <c r="B23" s="184"/>
      <c r="C23" s="39"/>
      <c r="D23" s="65" t="s">
        <v>384</v>
      </c>
      <c r="E23" s="90">
        <v>12</v>
      </c>
      <c r="F23" s="172">
        <v>0</v>
      </c>
      <c r="G23" s="78">
        <v>2013</v>
      </c>
      <c r="H23" s="167">
        <f t="shared" si="0"/>
        <v>12</v>
      </c>
      <c r="I23" s="78">
        <v>12</v>
      </c>
      <c r="J23" s="234">
        <f t="shared" si="1"/>
        <v>12</v>
      </c>
      <c r="K23" s="326"/>
    </row>
    <row r="24" spans="1:11" ht="36" customHeight="1" thickBot="1">
      <c r="A24" s="28"/>
      <c r="B24" s="184"/>
      <c r="C24" s="39"/>
      <c r="D24" s="65" t="s">
        <v>385</v>
      </c>
      <c r="E24" s="90">
        <v>12</v>
      </c>
      <c r="F24" s="172">
        <v>0</v>
      </c>
      <c r="G24" s="78">
        <v>2013</v>
      </c>
      <c r="H24" s="167">
        <f t="shared" si="0"/>
        <v>12</v>
      </c>
      <c r="I24" s="78">
        <v>12</v>
      </c>
      <c r="J24" s="234">
        <f t="shared" si="1"/>
        <v>12</v>
      </c>
      <c r="K24" s="326"/>
    </row>
    <row r="25" spans="1:11" ht="36" customHeight="1" thickBot="1">
      <c r="A25" s="28"/>
      <c r="B25" s="184"/>
      <c r="C25" s="39"/>
      <c r="D25" s="280" t="s">
        <v>808</v>
      </c>
      <c r="E25" s="273">
        <v>20</v>
      </c>
      <c r="F25" s="274">
        <v>1</v>
      </c>
      <c r="G25" s="275">
        <v>2014</v>
      </c>
      <c r="H25" s="167">
        <f t="shared" si="0"/>
        <v>20</v>
      </c>
      <c r="I25" s="275">
        <v>0</v>
      </c>
      <c r="J25" s="234">
        <f t="shared" si="1"/>
        <v>0</v>
      </c>
      <c r="K25" s="326"/>
    </row>
    <row r="26" spans="1:11" ht="36" customHeight="1" thickBot="1">
      <c r="A26" s="28"/>
      <c r="B26" s="184"/>
      <c r="C26" s="39"/>
      <c r="D26" s="279" t="s">
        <v>806</v>
      </c>
      <c r="E26" s="273">
        <v>25</v>
      </c>
      <c r="F26" s="274">
        <v>1</v>
      </c>
      <c r="G26" s="275">
        <v>2014</v>
      </c>
      <c r="H26" s="167">
        <f t="shared" si="0"/>
        <v>25</v>
      </c>
      <c r="I26" s="275">
        <v>25</v>
      </c>
      <c r="J26" s="234">
        <f t="shared" si="1"/>
        <v>25</v>
      </c>
      <c r="K26" s="326"/>
    </row>
    <row r="27" spans="1:11" ht="27.75" customHeight="1" thickBot="1">
      <c r="A27" s="28"/>
      <c r="B27" s="184"/>
      <c r="C27" s="39"/>
      <c r="D27" s="279" t="s">
        <v>807</v>
      </c>
      <c r="E27" s="273">
        <v>25</v>
      </c>
      <c r="F27" s="274">
        <v>1</v>
      </c>
      <c r="G27" s="275">
        <v>2014</v>
      </c>
      <c r="H27" s="167">
        <f t="shared" si="0"/>
        <v>25</v>
      </c>
      <c r="I27" s="275">
        <v>25</v>
      </c>
      <c r="J27" s="234">
        <f t="shared" si="1"/>
        <v>25</v>
      </c>
      <c r="K27" s="326"/>
    </row>
    <row r="28" spans="1:11" ht="23.25" customHeight="1" thickBot="1">
      <c r="A28" s="28"/>
      <c r="B28" s="184"/>
      <c r="C28" s="39"/>
      <c r="D28" s="65" t="s">
        <v>90</v>
      </c>
      <c r="E28" s="90">
        <v>3</v>
      </c>
      <c r="F28" s="172">
        <v>1</v>
      </c>
      <c r="G28" s="78">
        <v>2003</v>
      </c>
      <c r="H28" s="167">
        <f t="shared" si="0"/>
        <v>0</v>
      </c>
      <c r="I28" s="78">
        <v>3</v>
      </c>
      <c r="J28" s="234">
        <f t="shared" si="1"/>
        <v>0</v>
      </c>
      <c r="K28" s="326"/>
    </row>
    <row r="29" spans="1:11" ht="21.75" customHeight="1" thickBot="1">
      <c r="A29" s="28"/>
      <c r="B29" s="184"/>
      <c r="C29" s="39"/>
      <c r="D29" s="65" t="s">
        <v>97</v>
      </c>
      <c r="E29" s="90">
        <v>5</v>
      </c>
      <c r="F29" s="172">
        <v>0</v>
      </c>
      <c r="G29" s="78">
        <v>2001</v>
      </c>
      <c r="H29" s="167">
        <f t="shared" si="0"/>
        <v>0</v>
      </c>
      <c r="I29" s="78">
        <v>5</v>
      </c>
      <c r="J29" s="234">
        <f t="shared" si="1"/>
        <v>0</v>
      </c>
      <c r="K29" s="326"/>
    </row>
    <row r="30" spans="1:11" ht="23.25" thickBot="1">
      <c r="A30" s="28"/>
      <c r="B30" s="184"/>
      <c r="C30" s="39"/>
      <c r="D30" s="65" t="s">
        <v>96</v>
      </c>
      <c r="E30" s="90">
        <v>1</v>
      </c>
      <c r="F30" s="172">
        <v>1</v>
      </c>
      <c r="G30" s="78">
        <v>2006</v>
      </c>
      <c r="H30" s="167">
        <f t="shared" si="0"/>
        <v>0</v>
      </c>
      <c r="I30" s="78">
        <v>1</v>
      </c>
      <c r="J30" s="234">
        <f t="shared" si="1"/>
        <v>0</v>
      </c>
      <c r="K30" s="326"/>
    </row>
    <row r="31" spans="1:11" ht="23.25" thickBot="1">
      <c r="A31" s="28"/>
      <c r="B31" s="184"/>
      <c r="C31" s="39"/>
      <c r="D31" s="65" t="s">
        <v>95</v>
      </c>
      <c r="E31" s="90">
        <v>7</v>
      </c>
      <c r="F31" s="172">
        <v>0</v>
      </c>
      <c r="G31" s="78">
        <v>2002</v>
      </c>
      <c r="H31" s="167">
        <f t="shared" si="0"/>
        <v>0</v>
      </c>
      <c r="I31" s="78">
        <v>7</v>
      </c>
      <c r="J31" s="234">
        <f t="shared" si="1"/>
        <v>0</v>
      </c>
      <c r="K31" s="326"/>
    </row>
    <row r="32" spans="1:11" ht="11.25" customHeight="1" thickBot="1">
      <c r="A32" s="28"/>
      <c r="B32" s="184"/>
      <c r="C32" s="39"/>
      <c r="D32" s="65" t="s">
        <v>661</v>
      </c>
      <c r="E32" s="90">
        <v>11</v>
      </c>
      <c r="F32" s="172">
        <v>1</v>
      </c>
      <c r="G32" s="78">
        <v>2000</v>
      </c>
      <c r="H32" s="167">
        <f t="shared" si="0"/>
        <v>0</v>
      </c>
      <c r="I32" s="78">
        <v>11</v>
      </c>
      <c r="J32" s="234">
        <f t="shared" si="1"/>
        <v>0</v>
      </c>
      <c r="K32" s="326"/>
    </row>
    <row r="33" spans="1:11" ht="11.25" customHeight="1" thickBot="1">
      <c r="A33" s="28"/>
      <c r="B33" s="184"/>
      <c r="C33" s="39"/>
      <c r="D33" s="65" t="s">
        <v>99</v>
      </c>
      <c r="E33" s="90">
        <v>12</v>
      </c>
      <c r="F33" s="172">
        <v>1</v>
      </c>
      <c r="G33" s="78">
        <v>1998</v>
      </c>
      <c r="H33" s="167">
        <f t="shared" si="0"/>
        <v>0</v>
      </c>
      <c r="I33" s="78">
        <v>12</v>
      </c>
      <c r="J33" s="234">
        <f t="shared" si="1"/>
        <v>0</v>
      </c>
      <c r="K33" s="326"/>
    </row>
    <row r="34" spans="1:11" ht="11.25" customHeight="1" thickBot="1">
      <c r="A34" s="28"/>
      <c r="B34" s="184"/>
      <c r="C34" s="39"/>
      <c r="D34" s="65" t="s">
        <v>94</v>
      </c>
      <c r="E34" s="90">
        <v>4</v>
      </c>
      <c r="F34" s="172">
        <v>1</v>
      </c>
      <c r="G34" s="78">
        <v>2005</v>
      </c>
      <c r="H34" s="167">
        <f t="shared" si="0"/>
        <v>0</v>
      </c>
      <c r="I34" s="78">
        <v>4</v>
      </c>
      <c r="J34" s="234">
        <f t="shared" si="1"/>
        <v>0</v>
      </c>
      <c r="K34" s="326"/>
    </row>
    <row r="35" spans="1:11" ht="11.25" customHeight="1" thickBot="1">
      <c r="A35" s="28"/>
      <c r="B35" s="184"/>
      <c r="C35" s="39"/>
      <c r="D35" s="65" t="s">
        <v>93</v>
      </c>
      <c r="E35" s="90">
        <v>2</v>
      </c>
      <c r="F35" s="172">
        <v>1</v>
      </c>
      <c r="G35" s="78">
        <v>2007</v>
      </c>
      <c r="H35" s="167">
        <f t="shared" si="0"/>
        <v>0</v>
      </c>
      <c r="I35" s="78">
        <v>2</v>
      </c>
      <c r="J35" s="234">
        <f t="shared" si="1"/>
        <v>0</v>
      </c>
      <c r="K35" s="326"/>
    </row>
    <row r="36" spans="1:11" ht="11.25" customHeight="1" thickBot="1">
      <c r="A36" s="28"/>
      <c r="B36" s="184"/>
      <c r="C36" s="39"/>
      <c r="D36" s="65" t="s">
        <v>662</v>
      </c>
      <c r="E36" s="90">
        <v>2</v>
      </c>
      <c r="F36" s="172">
        <v>1</v>
      </c>
      <c r="G36" s="78">
        <v>2000</v>
      </c>
      <c r="H36" s="167">
        <f t="shared" si="0"/>
        <v>0</v>
      </c>
      <c r="I36" s="78">
        <v>0</v>
      </c>
      <c r="J36" s="234">
        <f t="shared" si="1"/>
        <v>0</v>
      </c>
      <c r="K36" s="326"/>
    </row>
    <row r="37" spans="1:11" ht="11.25" customHeight="1" thickBot="1">
      <c r="A37" s="28"/>
      <c r="B37" s="184"/>
      <c r="C37" s="39"/>
      <c r="D37" s="65" t="s">
        <v>91</v>
      </c>
      <c r="E37" s="90">
        <v>10</v>
      </c>
      <c r="F37" s="172">
        <v>1</v>
      </c>
      <c r="G37" s="78">
        <v>2006</v>
      </c>
      <c r="H37" s="167">
        <f t="shared" si="0"/>
        <v>0</v>
      </c>
      <c r="I37" s="78">
        <v>10</v>
      </c>
      <c r="J37" s="234">
        <f t="shared" si="1"/>
        <v>0</v>
      </c>
      <c r="K37" s="326"/>
    </row>
    <row r="38" spans="1:11" ht="11.25" customHeight="1" thickBot="1">
      <c r="A38" s="28"/>
      <c r="B38" s="184"/>
      <c r="C38" s="39"/>
      <c r="D38" s="65" t="s">
        <v>92</v>
      </c>
      <c r="E38" s="90">
        <v>3</v>
      </c>
      <c r="F38" s="172">
        <v>1</v>
      </c>
      <c r="G38" s="78">
        <v>2005</v>
      </c>
      <c r="H38" s="167">
        <f t="shared" si="0"/>
        <v>0</v>
      </c>
      <c r="I38" s="78">
        <v>3</v>
      </c>
      <c r="J38" s="234">
        <f t="shared" si="1"/>
        <v>0</v>
      </c>
      <c r="K38" s="326"/>
    </row>
    <row r="39" spans="1:11" ht="11.25" customHeight="1" thickBot="1">
      <c r="A39" s="28"/>
      <c r="B39" s="184"/>
      <c r="C39" s="39"/>
      <c r="D39" s="65" t="s">
        <v>89</v>
      </c>
      <c r="E39" s="90">
        <v>1</v>
      </c>
      <c r="F39" s="172">
        <v>1</v>
      </c>
      <c r="G39" s="78">
        <v>2004</v>
      </c>
      <c r="H39" s="167">
        <f t="shared" si="0"/>
        <v>0</v>
      </c>
      <c r="I39" s="78">
        <v>0</v>
      </c>
      <c r="J39" s="234">
        <f t="shared" si="1"/>
        <v>0</v>
      </c>
      <c r="K39" s="326"/>
    </row>
    <row r="40" spans="1:11" ht="11.25" customHeight="1" thickBot="1">
      <c r="A40" s="28"/>
      <c r="B40" s="184"/>
      <c r="C40" s="39"/>
      <c r="D40" s="65" t="s">
        <v>659</v>
      </c>
      <c r="E40" s="90">
        <v>2</v>
      </c>
      <c r="F40" s="172">
        <v>1</v>
      </c>
      <c r="G40" s="78">
        <v>2001</v>
      </c>
      <c r="H40" s="167">
        <f t="shared" si="0"/>
        <v>0</v>
      </c>
      <c r="I40" s="78">
        <v>2</v>
      </c>
      <c r="J40" s="234">
        <f t="shared" si="1"/>
        <v>0</v>
      </c>
      <c r="K40" s="326"/>
    </row>
    <row r="41" spans="1:11" ht="11.25" customHeight="1" thickBot="1">
      <c r="A41" s="28"/>
      <c r="B41" s="184"/>
      <c r="C41" s="39"/>
      <c r="D41" s="65" t="s">
        <v>658</v>
      </c>
      <c r="E41" s="90">
        <v>1</v>
      </c>
      <c r="F41" s="172">
        <v>1</v>
      </c>
      <c r="G41" s="78">
        <v>2003</v>
      </c>
      <c r="H41" s="167">
        <f t="shared" si="0"/>
        <v>0</v>
      </c>
      <c r="I41" s="78">
        <v>1</v>
      </c>
      <c r="J41" s="234">
        <f t="shared" si="1"/>
        <v>0</v>
      </c>
      <c r="K41" s="326"/>
    </row>
    <row r="42" spans="1:11" ht="11.25" customHeight="1" thickBot="1">
      <c r="A42" s="28"/>
      <c r="B42" s="184"/>
      <c r="C42" s="39"/>
      <c r="D42" s="65" t="s">
        <v>660</v>
      </c>
      <c r="E42" s="90">
        <v>3</v>
      </c>
      <c r="F42" s="172">
        <v>1</v>
      </c>
      <c r="G42" s="78">
        <v>2000</v>
      </c>
      <c r="H42" s="167">
        <f t="shared" si="0"/>
        <v>0</v>
      </c>
      <c r="I42" s="78">
        <v>3</v>
      </c>
      <c r="J42" s="234">
        <f t="shared" si="1"/>
        <v>0</v>
      </c>
      <c r="K42" s="326"/>
    </row>
    <row r="43" spans="1:11" ht="11.25" customHeight="1" thickBot="1">
      <c r="A43" s="28"/>
      <c r="B43" s="184"/>
      <c r="C43" s="39"/>
      <c r="D43" s="65" t="s">
        <v>657</v>
      </c>
      <c r="E43" s="90">
        <v>15</v>
      </c>
      <c r="F43" s="172">
        <v>1</v>
      </c>
      <c r="G43" s="78">
        <v>2010</v>
      </c>
      <c r="H43" s="167">
        <f t="shared" si="0"/>
        <v>0</v>
      </c>
      <c r="I43" s="78">
        <v>0</v>
      </c>
      <c r="J43" s="234">
        <f t="shared" si="1"/>
        <v>0</v>
      </c>
      <c r="K43" s="326"/>
    </row>
    <row r="44" spans="1:11" ht="11.25" customHeight="1" thickBot="1">
      <c r="A44" s="28"/>
      <c r="B44" s="184"/>
      <c r="C44" s="39"/>
      <c r="D44" s="67" t="s">
        <v>98</v>
      </c>
      <c r="E44" s="74">
        <v>6</v>
      </c>
      <c r="F44" s="173">
        <v>1</v>
      </c>
      <c r="G44" s="115">
        <v>2000</v>
      </c>
      <c r="H44" s="167">
        <f t="shared" si="0"/>
        <v>0</v>
      </c>
      <c r="I44" s="115">
        <v>6</v>
      </c>
      <c r="J44" s="234">
        <f t="shared" si="1"/>
        <v>0</v>
      </c>
      <c r="K44" s="327"/>
    </row>
    <row r="45" spans="1:11" ht="12.75" customHeight="1" thickBot="1">
      <c r="A45" s="35">
        <v>3</v>
      </c>
      <c r="B45" s="183" t="s">
        <v>648</v>
      </c>
      <c r="C45" s="37">
        <f>титул!B8</f>
        <v>25</v>
      </c>
      <c r="D45" s="232" t="s">
        <v>652</v>
      </c>
      <c r="E45" s="90">
        <v>2</v>
      </c>
      <c r="F45" s="172">
        <v>1</v>
      </c>
      <c r="G45" s="167">
        <v>2001</v>
      </c>
      <c r="H45" s="167">
        <f t="shared" si="0"/>
        <v>0</v>
      </c>
      <c r="I45" s="167">
        <v>0</v>
      </c>
      <c r="J45" s="234">
        <f t="shared" si="1"/>
        <v>0</v>
      </c>
      <c r="K45" s="325">
        <f>SUM(H45:H50)/C45</f>
        <v>1.32</v>
      </c>
    </row>
    <row r="46" spans="1:11" ht="11.25" customHeight="1" thickBot="1">
      <c r="A46" s="28"/>
      <c r="B46" s="184"/>
      <c r="C46" s="39"/>
      <c r="D46" s="86" t="s">
        <v>653</v>
      </c>
      <c r="E46" s="90">
        <v>2</v>
      </c>
      <c r="F46" s="172">
        <v>1</v>
      </c>
      <c r="G46" s="78">
        <v>2002</v>
      </c>
      <c r="H46" s="167">
        <f t="shared" si="0"/>
        <v>0</v>
      </c>
      <c r="I46" s="78">
        <v>0</v>
      </c>
      <c r="J46" s="234">
        <f t="shared" si="1"/>
        <v>0</v>
      </c>
      <c r="K46" s="326"/>
    </row>
    <row r="47" spans="1:11" ht="11.25" customHeight="1" thickBot="1">
      <c r="A47" s="28"/>
      <c r="B47" s="184"/>
      <c r="C47" s="39"/>
      <c r="D47" s="65" t="s">
        <v>132</v>
      </c>
      <c r="E47" s="90">
        <v>3</v>
      </c>
      <c r="F47" s="172">
        <v>0</v>
      </c>
      <c r="G47" s="78">
        <v>2013</v>
      </c>
      <c r="H47" s="167">
        <f t="shared" si="0"/>
        <v>3</v>
      </c>
      <c r="I47" s="78">
        <v>3</v>
      </c>
      <c r="J47" s="234">
        <f t="shared" si="1"/>
        <v>3</v>
      </c>
      <c r="K47" s="326"/>
    </row>
    <row r="48" spans="1:11" ht="11.25" customHeight="1" thickBot="1">
      <c r="A48" s="28"/>
      <c r="B48" s="184"/>
      <c r="C48" s="39"/>
      <c r="D48" s="279" t="s">
        <v>221</v>
      </c>
      <c r="E48" s="273">
        <v>30</v>
      </c>
      <c r="F48" s="274">
        <v>1</v>
      </c>
      <c r="G48" s="275">
        <v>2014</v>
      </c>
      <c r="H48" s="167">
        <f t="shared" si="0"/>
        <v>30</v>
      </c>
      <c r="I48" s="275">
        <v>30</v>
      </c>
      <c r="J48" s="234">
        <f t="shared" si="1"/>
        <v>30</v>
      </c>
      <c r="K48" s="326"/>
    </row>
    <row r="49" spans="1:11" ht="11.25" customHeight="1" thickBot="1">
      <c r="A49" s="28"/>
      <c r="B49" s="184"/>
      <c r="C49" s="39"/>
      <c r="D49" s="65" t="s">
        <v>654</v>
      </c>
      <c r="E49" s="90">
        <v>1</v>
      </c>
      <c r="F49" s="172">
        <v>1</v>
      </c>
      <c r="G49" s="78">
        <v>2007</v>
      </c>
      <c r="H49" s="167">
        <f t="shared" si="0"/>
        <v>0</v>
      </c>
      <c r="I49" s="78">
        <v>1</v>
      </c>
      <c r="J49" s="234">
        <f t="shared" si="1"/>
        <v>0</v>
      </c>
      <c r="K49" s="326"/>
    </row>
    <row r="50" spans="1:11" ht="11.25" customHeight="1" thickBot="1">
      <c r="A50" s="28"/>
      <c r="B50" s="184"/>
      <c r="C50" s="39"/>
      <c r="D50" s="67" t="s">
        <v>655</v>
      </c>
      <c r="E50" s="90">
        <v>1</v>
      </c>
      <c r="F50" s="172">
        <v>1</v>
      </c>
      <c r="G50" s="115">
        <v>1996</v>
      </c>
      <c r="H50" s="167">
        <f t="shared" si="0"/>
        <v>0</v>
      </c>
      <c r="I50" s="115">
        <v>0</v>
      </c>
      <c r="J50" s="234">
        <f t="shared" si="1"/>
        <v>0</v>
      </c>
      <c r="K50" s="327"/>
    </row>
    <row r="51" spans="1:11" ht="23.25" thickBot="1">
      <c r="A51" s="35">
        <v>4</v>
      </c>
      <c r="B51" s="183" t="s">
        <v>29</v>
      </c>
      <c r="C51" s="37">
        <f>титул!B8+титул!B9+титул!B10</f>
        <v>74</v>
      </c>
      <c r="D51" s="168" t="s">
        <v>574</v>
      </c>
      <c r="E51" s="73">
        <v>10</v>
      </c>
      <c r="F51" s="166">
        <v>1</v>
      </c>
      <c r="G51" s="167">
        <v>1999</v>
      </c>
      <c r="H51" s="167">
        <f t="shared" si="0"/>
        <v>0</v>
      </c>
      <c r="I51" s="167">
        <v>0</v>
      </c>
      <c r="J51" s="234">
        <f t="shared" si="1"/>
        <v>0</v>
      </c>
      <c r="K51" s="325">
        <f>SUM(E51:E73)/C51</f>
        <v>3.972972972972973</v>
      </c>
    </row>
    <row r="52" spans="1:11" ht="23.25" thickBot="1">
      <c r="A52" s="28"/>
      <c r="B52" s="184"/>
      <c r="C52" s="39"/>
      <c r="D52" s="169" t="s">
        <v>493</v>
      </c>
      <c r="E52" s="90">
        <v>6</v>
      </c>
      <c r="F52" s="172">
        <v>0</v>
      </c>
      <c r="G52" s="78">
        <v>1999</v>
      </c>
      <c r="H52" s="167">
        <f t="shared" si="0"/>
        <v>0</v>
      </c>
      <c r="I52" s="78">
        <v>6</v>
      </c>
      <c r="J52" s="234">
        <f t="shared" si="1"/>
        <v>0</v>
      </c>
      <c r="K52" s="326"/>
    </row>
    <row r="53" spans="1:11" ht="23.25" thickBot="1">
      <c r="A53" s="28"/>
      <c r="B53" s="184"/>
      <c r="C53" s="39"/>
      <c r="D53" s="169" t="s">
        <v>491</v>
      </c>
      <c r="E53" s="90">
        <v>2</v>
      </c>
      <c r="F53" s="172">
        <v>1</v>
      </c>
      <c r="G53" s="78">
        <v>2006</v>
      </c>
      <c r="H53" s="167">
        <f t="shared" si="0"/>
        <v>0</v>
      </c>
      <c r="I53" s="78">
        <v>2</v>
      </c>
      <c r="J53" s="234">
        <f t="shared" si="1"/>
        <v>0</v>
      </c>
      <c r="K53" s="326"/>
    </row>
    <row r="54" spans="1:11" ht="23.25" thickBot="1">
      <c r="A54" s="28"/>
      <c r="B54" s="184"/>
      <c r="C54" s="39"/>
      <c r="D54" s="169" t="s">
        <v>492</v>
      </c>
      <c r="E54" s="90">
        <v>1</v>
      </c>
      <c r="F54" s="172">
        <v>0</v>
      </c>
      <c r="G54" s="78">
        <v>2003</v>
      </c>
      <c r="H54" s="167">
        <f t="shared" si="0"/>
        <v>0</v>
      </c>
      <c r="I54" s="78">
        <v>1</v>
      </c>
      <c r="J54" s="234">
        <f t="shared" si="1"/>
        <v>0</v>
      </c>
      <c r="K54" s="326"/>
    </row>
    <row r="55" spans="1:11" ht="24.75" customHeight="1" thickBot="1">
      <c r="A55" s="28"/>
      <c r="B55" s="184"/>
      <c r="C55" s="39"/>
      <c r="D55" s="169" t="s">
        <v>195</v>
      </c>
      <c r="E55" s="90">
        <v>7</v>
      </c>
      <c r="F55" s="172">
        <v>0</v>
      </c>
      <c r="G55" s="78">
        <v>2007</v>
      </c>
      <c r="H55" s="167">
        <f t="shared" si="0"/>
        <v>0</v>
      </c>
      <c r="I55" s="78">
        <v>7</v>
      </c>
      <c r="J55" s="234">
        <f t="shared" si="1"/>
        <v>0</v>
      </c>
      <c r="K55" s="326"/>
    </row>
    <row r="56" spans="1:11" ht="23.25" thickBot="1">
      <c r="A56" s="28"/>
      <c r="B56" s="184"/>
      <c r="C56" s="39"/>
      <c r="D56" s="169" t="s">
        <v>386</v>
      </c>
      <c r="E56" s="90">
        <v>15</v>
      </c>
      <c r="F56" s="172">
        <v>1</v>
      </c>
      <c r="G56" s="78">
        <v>2014</v>
      </c>
      <c r="H56" s="167">
        <f t="shared" si="0"/>
        <v>15</v>
      </c>
      <c r="I56" s="78">
        <v>15</v>
      </c>
      <c r="J56" s="234">
        <f t="shared" si="1"/>
        <v>15</v>
      </c>
      <c r="K56" s="326"/>
    </row>
    <row r="57" spans="1:11" ht="23.25" thickBot="1">
      <c r="A57" s="28"/>
      <c r="B57" s="184"/>
      <c r="C57" s="39"/>
      <c r="D57" s="169" t="s">
        <v>490</v>
      </c>
      <c r="E57" s="90">
        <v>20</v>
      </c>
      <c r="F57" s="172">
        <v>0</v>
      </c>
      <c r="G57" s="78">
        <v>1998</v>
      </c>
      <c r="H57" s="167">
        <f t="shared" si="0"/>
        <v>0</v>
      </c>
      <c r="I57" s="78">
        <v>0</v>
      </c>
      <c r="J57" s="234">
        <f t="shared" si="1"/>
        <v>0</v>
      </c>
      <c r="K57" s="326"/>
    </row>
    <row r="58" spans="1:11" ht="23.25" thickBot="1">
      <c r="A58" s="28"/>
      <c r="B58" s="184"/>
      <c r="C58" s="39"/>
      <c r="D58" s="65" t="s">
        <v>483</v>
      </c>
      <c r="E58" s="90">
        <v>6</v>
      </c>
      <c r="F58" s="172">
        <v>1</v>
      </c>
      <c r="G58" s="78">
        <v>2007</v>
      </c>
      <c r="H58" s="167">
        <f t="shared" si="0"/>
        <v>0</v>
      </c>
      <c r="I58" s="78">
        <v>0</v>
      </c>
      <c r="J58" s="234">
        <f t="shared" si="1"/>
        <v>0</v>
      </c>
      <c r="K58" s="326"/>
    </row>
    <row r="59" spans="1:11" ht="23.25" thickBot="1">
      <c r="A59" s="28"/>
      <c r="B59" s="184"/>
      <c r="C59" s="39"/>
      <c r="D59" s="169" t="s">
        <v>488</v>
      </c>
      <c r="E59" s="90">
        <v>20</v>
      </c>
      <c r="F59" s="172">
        <v>1</v>
      </c>
      <c r="G59" s="78">
        <v>2007</v>
      </c>
      <c r="H59" s="167">
        <f t="shared" si="0"/>
        <v>0</v>
      </c>
      <c r="I59" s="78">
        <v>0</v>
      </c>
      <c r="J59" s="234">
        <f t="shared" si="1"/>
        <v>0</v>
      </c>
      <c r="K59" s="326"/>
    </row>
    <row r="60" spans="1:11" ht="23.25" thickBot="1">
      <c r="A60" s="28"/>
      <c r="B60" s="184"/>
      <c r="C60" s="39"/>
      <c r="D60" s="65" t="s">
        <v>487</v>
      </c>
      <c r="E60" s="90">
        <v>2</v>
      </c>
      <c r="F60" s="172">
        <v>1</v>
      </c>
      <c r="G60" s="78">
        <v>2003</v>
      </c>
      <c r="H60" s="167">
        <f t="shared" si="0"/>
        <v>0</v>
      </c>
      <c r="I60" s="78">
        <v>2</v>
      </c>
      <c r="J60" s="234">
        <f t="shared" si="1"/>
        <v>0</v>
      </c>
      <c r="K60" s="326"/>
    </row>
    <row r="61" spans="1:11" ht="23.25" thickBot="1">
      <c r="A61" s="28"/>
      <c r="B61" s="184"/>
      <c r="C61" s="39"/>
      <c r="D61" s="169" t="s">
        <v>582</v>
      </c>
      <c r="E61" s="90">
        <v>10</v>
      </c>
      <c r="F61" s="172">
        <v>1</v>
      </c>
      <c r="G61" s="78">
        <v>1988</v>
      </c>
      <c r="H61" s="167">
        <f t="shared" si="0"/>
        <v>0</v>
      </c>
      <c r="I61" s="78">
        <v>10</v>
      </c>
      <c r="J61" s="234">
        <f t="shared" si="1"/>
        <v>0</v>
      </c>
      <c r="K61" s="326"/>
    </row>
    <row r="62" spans="1:11" ht="23.25" thickBot="1">
      <c r="A62" s="28"/>
      <c r="B62" s="184"/>
      <c r="C62" s="39"/>
      <c r="D62" s="169" t="s">
        <v>194</v>
      </c>
      <c r="E62" s="90">
        <v>40</v>
      </c>
      <c r="F62" s="172">
        <v>1</v>
      </c>
      <c r="G62" s="78">
        <v>1999</v>
      </c>
      <c r="H62" s="167">
        <f t="shared" si="0"/>
        <v>0</v>
      </c>
      <c r="I62" s="78">
        <v>0</v>
      </c>
      <c r="J62" s="234">
        <f t="shared" si="1"/>
        <v>0</v>
      </c>
      <c r="K62" s="326"/>
    </row>
    <row r="63" spans="1:11" ht="23.25" thickBot="1">
      <c r="A63" s="28"/>
      <c r="B63" s="184"/>
      <c r="C63" s="39"/>
      <c r="D63" s="169" t="s">
        <v>494</v>
      </c>
      <c r="E63" s="90">
        <v>10</v>
      </c>
      <c r="F63" s="172">
        <v>1</v>
      </c>
      <c r="G63" s="78">
        <v>1985</v>
      </c>
      <c r="H63" s="167">
        <f t="shared" si="0"/>
        <v>0</v>
      </c>
      <c r="I63" s="78">
        <v>10</v>
      </c>
      <c r="J63" s="234">
        <f t="shared" si="1"/>
        <v>0</v>
      </c>
      <c r="K63" s="326"/>
    </row>
    <row r="64" spans="1:11" ht="23.25" thickBot="1">
      <c r="A64" s="28"/>
      <c r="B64" s="184"/>
      <c r="C64" s="39"/>
      <c r="D64" s="169" t="s">
        <v>786</v>
      </c>
      <c r="E64" s="90">
        <v>22</v>
      </c>
      <c r="F64" s="172">
        <v>1</v>
      </c>
      <c r="G64" s="78">
        <v>2004</v>
      </c>
      <c r="H64" s="167">
        <f t="shared" si="0"/>
        <v>0</v>
      </c>
      <c r="I64" s="78">
        <v>22</v>
      </c>
      <c r="J64" s="234">
        <f t="shared" si="1"/>
        <v>0</v>
      </c>
      <c r="K64" s="326"/>
    </row>
    <row r="65" spans="1:11" ht="23.25" thickBot="1">
      <c r="A65" s="28"/>
      <c r="B65" s="185"/>
      <c r="C65" s="38"/>
      <c r="D65" s="272" t="s">
        <v>800</v>
      </c>
      <c r="E65" s="273">
        <v>30</v>
      </c>
      <c r="F65" s="274">
        <v>1</v>
      </c>
      <c r="G65" s="275">
        <v>2014</v>
      </c>
      <c r="H65" s="167">
        <f t="shared" si="0"/>
        <v>30</v>
      </c>
      <c r="I65" s="275">
        <v>0</v>
      </c>
      <c r="J65" s="234">
        <f t="shared" si="1"/>
        <v>0</v>
      </c>
      <c r="K65" s="326"/>
    </row>
    <row r="66" spans="1:11" ht="23.25" thickBot="1">
      <c r="A66" s="28"/>
      <c r="B66" s="185"/>
      <c r="C66" s="38"/>
      <c r="D66" s="169" t="s">
        <v>573</v>
      </c>
      <c r="E66" s="90">
        <v>7</v>
      </c>
      <c r="F66" s="172">
        <v>1</v>
      </c>
      <c r="G66" s="78">
        <v>2007</v>
      </c>
      <c r="H66" s="167">
        <f t="shared" si="0"/>
        <v>0</v>
      </c>
      <c r="I66" s="78">
        <v>0</v>
      </c>
      <c r="J66" s="234">
        <f t="shared" si="1"/>
        <v>0</v>
      </c>
      <c r="K66" s="326"/>
    </row>
    <row r="67" spans="1:11" ht="23.25" thickBot="1">
      <c r="A67" s="28"/>
      <c r="B67" s="185"/>
      <c r="C67" s="38"/>
      <c r="D67" s="65" t="s">
        <v>486</v>
      </c>
      <c r="E67" s="90">
        <v>11</v>
      </c>
      <c r="F67" s="172">
        <v>1</v>
      </c>
      <c r="G67" s="78">
        <v>2007</v>
      </c>
      <c r="H67" s="167">
        <f t="shared" si="0"/>
        <v>0</v>
      </c>
      <c r="I67" s="78">
        <v>0</v>
      </c>
      <c r="J67" s="234">
        <f t="shared" si="1"/>
        <v>0</v>
      </c>
      <c r="K67" s="326"/>
    </row>
    <row r="68" spans="1:11" ht="23.25" thickBot="1">
      <c r="A68" s="28"/>
      <c r="B68" s="185"/>
      <c r="C68" s="38"/>
      <c r="D68" s="169" t="s">
        <v>489</v>
      </c>
      <c r="E68" s="90">
        <v>3</v>
      </c>
      <c r="F68" s="172">
        <v>1</v>
      </c>
      <c r="G68" s="78">
        <v>2002</v>
      </c>
      <c r="H68" s="167">
        <f t="shared" si="0"/>
        <v>0</v>
      </c>
      <c r="I68" s="78">
        <v>3</v>
      </c>
      <c r="J68" s="234">
        <f t="shared" si="1"/>
        <v>0</v>
      </c>
      <c r="K68" s="326"/>
    </row>
    <row r="69" spans="1:11" ht="23.25" thickBot="1">
      <c r="A69" s="28"/>
      <c r="B69" s="185"/>
      <c r="C69" s="38"/>
      <c r="D69" s="169" t="s">
        <v>591</v>
      </c>
      <c r="E69" s="90">
        <v>3</v>
      </c>
      <c r="F69" s="172">
        <v>0</v>
      </c>
      <c r="G69" s="78">
        <v>2012</v>
      </c>
      <c r="H69" s="167">
        <f t="shared" si="0"/>
        <v>3</v>
      </c>
      <c r="I69" s="78">
        <v>3</v>
      </c>
      <c r="J69" s="234">
        <f t="shared" si="1"/>
        <v>3</v>
      </c>
      <c r="K69" s="326"/>
    </row>
    <row r="70" spans="1:11" ht="23.25" thickBot="1">
      <c r="A70" s="28"/>
      <c r="B70" s="185"/>
      <c r="C70" s="38"/>
      <c r="D70" s="272" t="s">
        <v>776</v>
      </c>
      <c r="E70" s="273">
        <v>30</v>
      </c>
      <c r="F70" s="274">
        <v>1</v>
      </c>
      <c r="G70" s="275">
        <v>2014</v>
      </c>
      <c r="H70" s="167">
        <f aca="true" t="shared" si="2" ref="H70:H105">IF(G70&gt;2010,E70,0)</f>
        <v>30</v>
      </c>
      <c r="I70" s="275">
        <v>30</v>
      </c>
      <c r="J70" s="234">
        <f aca="true" t="shared" si="3" ref="J70:J105">IF(G70&gt;2010,I70,0)</f>
        <v>30</v>
      </c>
      <c r="K70" s="326"/>
    </row>
    <row r="71" spans="1:11" ht="23.25" thickBot="1">
      <c r="A71" s="28"/>
      <c r="B71" s="185"/>
      <c r="C71" s="38"/>
      <c r="D71" s="65" t="s">
        <v>484</v>
      </c>
      <c r="E71" s="90">
        <v>9</v>
      </c>
      <c r="F71" s="172">
        <v>1</v>
      </c>
      <c r="G71" s="78">
        <v>2008</v>
      </c>
      <c r="H71" s="167">
        <f t="shared" si="2"/>
        <v>0</v>
      </c>
      <c r="I71" s="78">
        <v>9</v>
      </c>
      <c r="J71" s="234">
        <f t="shared" si="3"/>
        <v>0</v>
      </c>
      <c r="K71" s="326"/>
    </row>
    <row r="72" spans="1:11" ht="23.25" thickBot="1">
      <c r="A72" s="28"/>
      <c r="B72" s="185"/>
      <c r="C72" s="38"/>
      <c r="D72" s="65" t="s">
        <v>485</v>
      </c>
      <c r="E72" s="90">
        <v>20</v>
      </c>
      <c r="F72" s="172">
        <v>0</v>
      </c>
      <c r="G72" s="78">
        <v>2005</v>
      </c>
      <c r="H72" s="167">
        <f t="shared" si="2"/>
        <v>0</v>
      </c>
      <c r="I72" s="78">
        <v>20</v>
      </c>
      <c r="J72" s="234">
        <f t="shared" si="3"/>
        <v>0</v>
      </c>
      <c r="K72" s="326"/>
    </row>
    <row r="73" spans="1:11" ht="23.25" thickBot="1">
      <c r="A73" s="28"/>
      <c r="B73" s="185"/>
      <c r="C73" s="38"/>
      <c r="D73" s="169" t="s">
        <v>583</v>
      </c>
      <c r="E73" s="90">
        <v>10</v>
      </c>
      <c r="F73" s="172">
        <v>1</v>
      </c>
      <c r="G73" s="78">
        <v>1970</v>
      </c>
      <c r="H73" s="167">
        <f t="shared" si="2"/>
        <v>0</v>
      </c>
      <c r="I73" s="78">
        <v>10</v>
      </c>
      <c r="J73" s="234">
        <f t="shared" si="3"/>
        <v>0</v>
      </c>
      <c r="K73" s="326"/>
    </row>
    <row r="74" spans="1:11" ht="24" customHeight="1" thickBot="1">
      <c r="A74" s="330">
        <v>5</v>
      </c>
      <c r="B74" s="332" t="s">
        <v>526</v>
      </c>
      <c r="C74" s="37">
        <f>титул!B8+титул!B9+титул!B10</f>
        <v>74</v>
      </c>
      <c r="D74" s="168" t="s">
        <v>790</v>
      </c>
      <c r="E74" s="73">
        <v>1</v>
      </c>
      <c r="F74" s="166">
        <v>1</v>
      </c>
      <c r="G74" s="167">
        <v>2003</v>
      </c>
      <c r="H74" s="167">
        <f t="shared" si="2"/>
        <v>0</v>
      </c>
      <c r="I74" s="167">
        <v>1</v>
      </c>
      <c r="J74" s="234">
        <f t="shared" si="3"/>
        <v>0</v>
      </c>
      <c r="K74" s="325">
        <f>SUM(E74:E82)/C74</f>
        <v>0.7702702702702703</v>
      </c>
    </row>
    <row r="75" spans="1:11" ht="24" customHeight="1" thickBot="1">
      <c r="A75" s="331"/>
      <c r="B75" s="333"/>
      <c r="C75" s="39"/>
      <c r="D75" s="272" t="s">
        <v>809</v>
      </c>
      <c r="E75" s="273">
        <v>10</v>
      </c>
      <c r="F75" s="274">
        <v>1</v>
      </c>
      <c r="G75" s="275">
        <v>2014</v>
      </c>
      <c r="H75" s="167">
        <f t="shared" si="2"/>
        <v>10</v>
      </c>
      <c r="I75" s="275">
        <v>10</v>
      </c>
      <c r="J75" s="234">
        <f t="shared" si="3"/>
        <v>10</v>
      </c>
      <c r="K75" s="326"/>
    </row>
    <row r="76" spans="1:11" ht="23.25" thickBot="1">
      <c r="A76" s="28"/>
      <c r="B76" s="185"/>
      <c r="C76" s="39"/>
      <c r="D76" s="276" t="s">
        <v>718</v>
      </c>
      <c r="E76" s="198">
        <v>12</v>
      </c>
      <c r="F76" s="277">
        <v>0</v>
      </c>
      <c r="G76" s="278">
        <v>2013</v>
      </c>
      <c r="H76" s="167">
        <f t="shared" si="2"/>
        <v>12</v>
      </c>
      <c r="I76" s="278">
        <v>12</v>
      </c>
      <c r="J76" s="234">
        <f t="shared" si="3"/>
        <v>12</v>
      </c>
      <c r="K76" s="326"/>
    </row>
    <row r="77" spans="1:11" ht="23.25" customHeight="1" thickBot="1">
      <c r="A77" s="28"/>
      <c r="B77" s="185"/>
      <c r="C77" s="39"/>
      <c r="D77" s="169" t="s">
        <v>540</v>
      </c>
      <c r="E77" s="90">
        <v>2</v>
      </c>
      <c r="F77" s="172">
        <v>1</v>
      </c>
      <c r="G77" s="78">
        <v>2002</v>
      </c>
      <c r="H77" s="167">
        <f t="shared" si="2"/>
        <v>0</v>
      </c>
      <c r="I77" s="78">
        <v>2</v>
      </c>
      <c r="J77" s="234">
        <f t="shared" si="3"/>
        <v>0</v>
      </c>
      <c r="K77" s="326"/>
    </row>
    <row r="78" spans="1:11" ht="23.25" customHeight="1" thickBot="1">
      <c r="A78" s="28"/>
      <c r="B78" s="185"/>
      <c r="C78" s="39"/>
      <c r="D78" s="169" t="s">
        <v>789</v>
      </c>
      <c r="E78" s="90">
        <v>5</v>
      </c>
      <c r="F78" s="172">
        <v>1</v>
      </c>
      <c r="G78" s="78">
        <v>1984</v>
      </c>
      <c r="H78" s="167">
        <f t="shared" si="2"/>
        <v>0</v>
      </c>
      <c r="I78" s="78">
        <v>5</v>
      </c>
      <c r="J78" s="234">
        <f t="shared" si="3"/>
        <v>0</v>
      </c>
      <c r="K78" s="326"/>
    </row>
    <row r="79" spans="1:11" ht="23.25" customHeight="1" thickBot="1">
      <c r="A79" s="28"/>
      <c r="B79" s="185"/>
      <c r="C79" s="39"/>
      <c r="D79" s="276" t="s">
        <v>788</v>
      </c>
      <c r="E79" s="198">
        <v>4</v>
      </c>
      <c r="F79" s="277">
        <v>1</v>
      </c>
      <c r="G79" s="278">
        <v>1998</v>
      </c>
      <c r="H79" s="167">
        <f t="shared" si="2"/>
        <v>0</v>
      </c>
      <c r="I79" s="278">
        <v>0</v>
      </c>
      <c r="J79" s="234">
        <f t="shared" si="3"/>
        <v>0</v>
      </c>
      <c r="K79" s="326"/>
    </row>
    <row r="80" spans="1:11" ht="23.25" thickBot="1">
      <c r="A80" s="28"/>
      <c r="B80" s="185"/>
      <c r="C80" s="39"/>
      <c r="D80" s="169" t="s">
        <v>787</v>
      </c>
      <c r="E80" s="90">
        <v>1</v>
      </c>
      <c r="F80" s="172">
        <v>0</v>
      </c>
      <c r="G80" s="78">
        <v>2006</v>
      </c>
      <c r="H80" s="167">
        <f t="shared" si="2"/>
        <v>0</v>
      </c>
      <c r="I80" s="78">
        <v>1</v>
      </c>
      <c r="J80" s="234">
        <f t="shared" si="3"/>
        <v>0</v>
      </c>
      <c r="K80" s="326"/>
    </row>
    <row r="81" spans="1:11" ht="23.25" thickBot="1">
      <c r="A81" s="28"/>
      <c r="B81" s="185"/>
      <c r="C81" s="39"/>
      <c r="D81" s="272" t="s">
        <v>219</v>
      </c>
      <c r="E81" s="273">
        <v>20</v>
      </c>
      <c r="F81" s="274">
        <v>1</v>
      </c>
      <c r="G81" s="275">
        <v>2014</v>
      </c>
      <c r="H81" s="167">
        <f t="shared" si="2"/>
        <v>20</v>
      </c>
      <c r="I81" s="275">
        <v>20</v>
      </c>
      <c r="J81" s="234">
        <f t="shared" si="3"/>
        <v>20</v>
      </c>
      <c r="K81" s="326"/>
    </row>
    <row r="82" spans="1:11" ht="15.75" thickBot="1">
      <c r="A82" s="36"/>
      <c r="B82" s="187"/>
      <c r="C82" s="40"/>
      <c r="D82" s="170" t="s">
        <v>707</v>
      </c>
      <c r="E82" s="74">
        <v>2</v>
      </c>
      <c r="F82" s="173">
        <v>1</v>
      </c>
      <c r="G82" s="115">
        <v>2003</v>
      </c>
      <c r="H82" s="167">
        <f t="shared" si="2"/>
        <v>0</v>
      </c>
      <c r="I82" s="115">
        <v>2</v>
      </c>
      <c r="J82" s="234">
        <f t="shared" si="3"/>
        <v>0</v>
      </c>
      <c r="K82" s="327"/>
    </row>
    <row r="83" spans="1:11" ht="45.75" thickBot="1">
      <c r="A83" s="28">
        <v>6</v>
      </c>
      <c r="B83" s="184" t="s">
        <v>649</v>
      </c>
      <c r="C83" s="94">
        <f>титул!B9</f>
        <v>24</v>
      </c>
      <c r="D83" s="168" t="s">
        <v>817</v>
      </c>
      <c r="E83" s="73">
        <v>1</v>
      </c>
      <c r="F83" s="166">
        <v>1</v>
      </c>
      <c r="G83" s="167">
        <v>2001</v>
      </c>
      <c r="H83" s="167">
        <f t="shared" si="2"/>
        <v>0</v>
      </c>
      <c r="I83" s="167">
        <v>1</v>
      </c>
      <c r="J83" s="234">
        <f t="shared" si="3"/>
        <v>0</v>
      </c>
      <c r="K83" s="325">
        <f>SUM(J83:J90)/C83</f>
        <v>0.08333333333333333</v>
      </c>
    </row>
    <row r="84" spans="1:11" ht="23.25" thickBot="1">
      <c r="A84" s="28"/>
      <c r="B84" s="185"/>
      <c r="C84" s="39"/>
      <c r="D84" s="169" t="s">
        <v>818</v>
      </c>
      <c r="E84" s="90">
        <v>7</v>
      </c>
      <c r="F84" s="172">
        <v>1</v>
      </c>
      <c r="G84" s="78">
        <v>2000</v>
      </c>
      <c r="H84" s="167">
        <f t="shared" si="2"/>
        <v>0</v>
      </c>
      <c r="I84" s="78">
        <v>0</v>
      </c>
      <c r="J84" s="234">
        <f t="shared" si="3"/>
        <v>0</v>
      </c>
      <c r="K84" s="326"/>
    </row>
    <row r="85" spans="1:11" ht="23.25" thickBot="1">
      <c r="A85" s="28"/>
      <c r="B85" s="185"/>
      <c r="C85" s="39"/>
      <c r="D85" s="169" t="s">
        <v>819</v>
      </c>
      <c r="E85" s="90">
        <v>1</v>
      </c>
      <c r="F85" s="172">
        <v>1</v>
      </c>
      <c r="G85" s="78">
        <v>1998</v>
      </c>
      <c r="H85" s="167">
        <f t="shared" si="2"/>
        <v>0</v>
      </c>
      <c r="I85" s="78">
        <v>1</v>
      </c>
      <c r="J85" s="234">
        <f t="shared" si="3"/>
        <v>0</v>
      </c>
      <c r="K85" s="326"/>
    </row>
    <row r="86" spans="1:11" ht="23.25" thickBot="1">
      <c r="A86" s="28"/>
      <c r="B86" s="185"/>
      <c r="C86" s="39"/>
      <c r="D86" s="169" t="s">
        <v>136</v>
      </c>
      <c r="E86" s="90">
        <v>2</v>
      </c>
      <c r="F86" s="172">
        <v>1</v>
      </c>
      <c r="G86" s="78">
        <v>2013</v>
      </c>
      <c r="H86" s="167">
        <f t="shared" si="2"/>
        <v>2</v>
      </c>
      <c r="I86" s="78">
        <v>2</v>
      </c>
      <c r="J86" s="234">
        <f t="shared" si="3"/>
        <v>2</v>
      </c>
      <c r="K86" s="326"/>
    </row>
    <row r="87" spans="1:11" ht="23.25" thickBot="1">
      <c r="A87" s="28"/>
      <c r="B87" s="185"/>
      <c r="C87" s="39"/>
      <c r="D87" s="169" t="s">
        <v>820</v>
      </c>
      <c r="E87" s="90">
        <v>1</v>
      </c>
      <c r="F87" s="172">
        <v>1</v>
      </c>
      <c r="G87" s="78">
        <v>1996</v>
      </c>
      <c r="H87" s="167">
        <f t="shared" si="2"/>
        <v>0</v>
      </c>
      <c r="I87" s="78">
        <v>1</v>
      </c>
      <c r="J87" s="234">
        <f t="shared" si="3"/>
        <v>0</v>
      </c>
      <c r="K87" s="326"/>
    </row>
    <row r="88" spans="1:11" ht="23.25" thickBot="1">
      <c r="A88" s="28"/>
      <c r="B88" s="185"/>
      <c r="C88" s="39"/>
      <c r="D88" s="169" t="s">
        <v>821</v>
      </c>
      <c r="E88" s="90">
        <v>2</v>
      </c>
      <c r="F88" s="172">
        <v>1</v>
      </c>
      <c r="G88" s="78">
        <v>1999</v>
      </c>
      <c r="H88" s="167">
        <f t="shared" si="2"/>
        <v>0</v>
      </c>
      <c r="I88" s="78">
        <v>0</v>
      </c>
      <c r="J88" s="234">
        <f t="shared" si="3"/>
        <v>0</v>
      </c>
      <c r="K88" s="326"/>
    </row>
    <row r="89" spans="1:11" ht="23.25" thickBot="1">
      <c r="A89" s="28"/>
      <c r="B89" s="185"/>
      <c r="C89" s="39"/>
      <c r="D89" s="169" t="s">
        <v>822</v>
      </c>
      <c r="E89" s="90">
        <v>1</v>
      </c>
      <c r="F89" s="172">
        <v>1</v>
      </c>
      <c r="G89" s="78">
        <v>2003</v>
      </c>
      <c r="H89" s="167">
        <f t="shared" si="2"/>
        <v>0</v>
      </c>
      <c r="I89" s="78">
        <v>1</v>
      </c>
      <c r="J89" s="234">
        <f t="shared" si="3"/>
        <v>0</v>
      </c>
      <c r="K89" s="326"/>
    </row>
    <row r="90" spans="1:11" ht="23.25" thickBot="1">
      <c r="A90" s="28"/>
      <c r="B90" s="185"/>
      <c r="C90" s="39"/>
      <c r="D90" s="170" t="s">
        <v>823</v>
      </c>
      <c r="E90" s="74">
        <v>2</v>
      </c>
      <c r="F90" s="173">
        <v>1</v>
      </c>
      <c r="G90" s="115">
        <v>2000</v>
      </c>
      <c r="H90" s="167">
        <f t="shared" si="2"/>
        <v>0</v>
      </c>
      <c r="I90" s="115">
        <v>2</v>
      </c>
      <c r="J90" s="234">
        <f t="shared" si="3"/>
        <v>0</v>
      </c>
      <c r="K90" s="327"/>
    </row>
    <row r="91" spans="1:11" ht="22.5" customHeight="1" thickBot="1">
      <c r="A91" s="35">
        <v>7</v>
      </c>
      <c r="B91" s="295" t="s">
        <v>470</v>
      </c>
      <c r="C91" s="37">
        <f>титул!B8</f>
        <v>25</v>
      </c>
      <c r="D91" s="168" t="s">
        <v>859</v>
      </c>
      <c r="E91" s="73">
        <v>23</v>
      </c>
      <c r="F91" s="166">
        <v>0</v>
      </c>
      <c r="G91" s="167">
        <v>2013</v>
      </c>
      <c r="H91" s="167">
        <f t="shared" si="2"/>
        <v>23</v>
      </c>
      <c r="I91" s="167">
        <v>23</v>
      </c>
      <c r="J91" s="234">
        <f t="shared" si="3"/>
        <v>23</v>
      </c>
      <c r="K91" s="325">
        <f>SUM(E91:E99)/C91</f>
        <v>2.76</v>
      </c>
    </row>
    <row r="92" spans="1:11" ht="23.25" thickBot="1">
      <c r="A92" s="28"/>
      <c r="B92" s="185"/>
      <c r="C92" s="39"/>
      <c r="D92" s="272" t="s">
        <v>860</v>
      </c>
      <c r="E92" s="273">
        <v>20</v>
      </c>
      <c r="F92" s="274">
        <v>1</v>
      </c>
      <c r="G92" s="275">
        <v>2014</v>
      </c>
      <c r="H92" s="167">
        <f t="shared" si="2"/>
        <v>20</v>
      </c>
      <c r="I92" s="275">
        <v>20</v>
      </c>
      <c r="J92" s="234">
        <f t="shared" si="3"/>
        <v>20</v>
      </c>
      <c r="K92" s="326"/>
    </row>
    <row r="93" spans="1:11" ht="11.25" customHeight="1" thickBot="1">
      <c r="A93" s="28"/>
      <c r="B93" s="184"/>
      <c r="C93" s="38"/>
      <c r="D93" s="169" t="s">
        <v>545</v>
      </c>
      <c r="E93" s="90">
        <v>3</v>
      </c>
      <c r="F93" s="172">
        <v>1</v>
      </c>
      <c r="G93" s="78">
        <v>2005</v>
      </c>
      <c r="H93" s="167">
        <f t="shared" si="2"/>
        <v>0</v>
      </c>
      <c r="I93" s="78">
        <v>3</v>
      </c>
      <c r="J93" s="234">
        <f t="shared" si="3"/>
        <v>0</v>
      </c>
      <c r="K93" s="326"/>
    </row>
    <row r="94" spans="1:11" ht="11.25" customHeight="1" thickBot="1">
      <c r="A94" s="28"/>
      <c r="B94" s="184"/>
      <c r="C94" s="38"/>
      <c r="D94" s="169" t="s">
        <v>778</v>
      </c>
      <c r="E94" s="90">
        <v>3</v>
      </c>
      <c r="F94" s="172">
        <v>1</v>
      </c>
      <c r="G94" s="78">
        <v>2008</v>
      </c>
      <c r="H94" s="167">
        <f t="shared" si="2"/>
        <v>0</v>
      </c>
      <c r="I94" s="78">
        <v>3</v>
      </c>
      <c r="J94" s="234">
        <f t="shared" si="3"/>
        <v>0</v>
      </c>
      <c r="K94" s="326"/>
    </row>
    <row r="95" spans="1:11" ht="11.25" customHeight="1" thickBot="1">
      <c r="A95" s="28"/>
      <c r="B95" s="184"/>
      <c r="C95" s="38"/>
      <c r="D95" s="169" t="s">
        <v>113</v>
      </c>
      <c r="E95" s="90">
        <v>2</v>
      </c>
      <c r="F95" s="172">
        <v>1</v>
      </c>
      <c r="G95" s="78">
        <v>2003</v>
      </c>
      <c r="H95" s="167">
        <f t="shared" si="2"/>
        <v>0</v>
      </c>
      <c r="I95" s="78">
        <v>2</v>
      </c>
      <c r="J95" s="234">
        <f t="shared" si="3"/>
        <v>0</v>
      </c>
      <c r="K95" s="326"/>
    </row>
    <row r="96" spans="1:11" ht="24.75" customHeight="1" thickBot="1">
      <c r="A96" s="28"/>
      <c r="B96" s="184"/>
      <c r="C96" s="38"/>
      <c r="D96" s="169" t="s">
        <v>837</v>
      </c>
      <c r="E96" s="90">
        <v>10</v>
      </c>
      <c r="F96" s="172">
        <v>1</v>
      </c>
      <c r="G96" s="78">
        <v>2014</v>
      </c>
      <c r="H96" s="167">
        <f t="shared" si="2"/>
        <v>10</v>
      </c>
      <c r="I96" s="78">
        <v>10</v>
      </c>
      <c r="J96" s="234">
        <f t="shared" si="3"/>
        <v>10</v>
      </c>
      <c r="K96" s="326"/>
    </row>
    <row r="97" spans="1:11" ht="15.75" thickBot="1">
      <c r="A97" s="28"/>
      <c r="B97" s="184"/>
      <c r="C97" s="38"/>
      <c r="D97" s="169" t="s">
        <v>780</v>
      </c>
      <c r="E97" s="90">
        <v>2</v>
      </c>
      <c r="F97" s="172">
        <v>1</v>
      </c>
      <c r="G97" s="78">
        <v>2002</v>
      </c>
      <c r="H97" s="167">
        <f t="shared" si="2"/>
        <v>0</v>
      </c>
      <c r="I97" s="78">
        <v>2</v>
      </c>
      <c r="J97" s="234">
        <f t="shared" si="3"/>
        <v>0</v>
      </c>
      <c r="K97" s="326"/>
    </row>
    <row r="98" spans="1:11" ht="11.25" customHeight="1" thickBot="1">
      <c r="A98" s="28"/>
      <c r="B98" s="184"/>
      <c r="C98" s="38"/>
      <c r="D98" s="169" t="s">
        <v>544</v>
      </c>
      <c r="E98" s="90">
        <v>4</v>
      </c>
      <c r="F98" s="172">
        <v>1</v>
      </c>
      <c r="G98" s="78">
        <v>2008</v>
      </c>
      <c r="H98" s="167">
        <f t="shared" si="2"/>
        <v>0</v>
      </c>
      <c r="I98" s="78">
        <v>4</v>
      </c>
      <c r="J98" s="234">
        <f t="shared" si="3"/>
        <v>0</v>
      </c>
      <c r="K98" s="326"/>
    </row>
    <row r="99" spans="1:11" ht="11.25" customHeight="1" thickBot="1">
      <c r="A99" s="28"/>
      <c r="B99" s="184"/>
      <c r="C99" s="38"/>
      <c r="D99" s="169" t="s">
        <v>779</v>
      </c>
      <c r="E99" s="90">
        <v>2</v>
      </c>
      <c r="F99" s="172">
        <v>1</v>
      </c>
      <c r="G99" s="78">
        <v>2002</v>
      </c>
      <c r="H99" s="167">
        <f t="shared" si="2"/>
        <v>0</v>
      </c>
      <c r="I99" s="78">
        <v>2</v>
      </c>
      <c r="J99" s="234">
        <f t="shared" si="3"/>
        <v>0</v>
      </c>
      <c r="K99" s="326"/>
    </row>
    <row r="100" spans="1:11" ht="11.25" customHeight="1" thickBot="1">
      <c r="A100" s="330">
        <v>8</v>
      </c>
      <c r="B100" s="328" t="s">
        <v>650</v>
      </c>
      <c r="C100" s="94">
        <f>титул!B8</f>
        <v>25</v>
      </c>
      <c r="D100" s="63" t="s">
        <v>100</v>
      </c>
      <c r="E100" s="73">
        <v>1</v>
      </c>
      <c r="F100" s="235">
        <v>1</v>
      </c>
      <c r="G100" s="78">
        <v>2004</v>
      </c>
      <c r="H100" s="167">
        <f t="shared" si="2"/>
        <v>0</v>
      </c>
      <c r="I100" s="173">
        <v>1</v>
      </c>
      <c r="J100" s="234">
        <f t="shared" si="3"/>
        <v>0</v>
      </c>
      <c r="K100" s="325">
        <f>SUM(E100:E105)/C100</f>
        <v>0.24</v>
      </c>
    </row>
    <row r="101" spans="1:11" ht="23.25" thickBot="1">
      <c r="A101" s="331"/>
      <c r="B101" s="329"/>
      <c r="C101" s="38"/>
      <c r="D101" s="65" t="s">
        <v>101</v>
      </c>
      <c r="E101" s="90">
        <v>1</v>
      </c>
      <c r="F101" s="172">
        <v>1</v>
      </c>
      <c r="G101" s="78">
        <v>2001</v>
      </c>
      <c r="H101" s="167">
        <f t="shared" si="2"/>
        <v>0</v>
      </c>
      <c r="I101" s="173">
        <v>0</v>
      </c>
      <c r="J101" s="234">
        <f t="shared" si="3"/>
        <v>0</v>
      </c>
      <c r="K101" s="326"/>
    </row>
    <row r="102" spans="1:11" ht="15.75" thickBot="1">
      <c r="A102" s="28"/>
      <c r="B102" s="184"/>
      <c r="C102" s="38"/>
      <c r="D102" s="65" t="s">
        <v>102</v>
      </c>
      <c r="E102" s="90">
        <v>1</v>
      </c>
      <c r="F102" s="172">
        <v>1</v>
      </c>
      <c r="G102" s="78">
        <v>2000</v>
      </c>
      <c r="H102" s="167">
        <f t="shared" si="2"/>
        <v>0</v>
      </c>
      <c r="I102" s="173">
        <v>0</v>
      </c>
      <c r="J102" s="234">
        <f t="shared" si="3"/>
        <v>0</v>
      </c>
      <c r="K102" s="326"/>
    </row>
    <row r="103" spans="1:11" ht="11.25" customHeight="1" thickBot="1">
      <c r="A103" s="28"/>
      <c r="B103" s="184"/>
      <c r="C103" s="38"/>
      <c r="D103" s="65" t="s">
        <v>103</v>
      </c>
      <c r="E103" s="90">
        <v>1</v>
      </c>
      <c r="F103" s="172">
        <v>1</v>
      </c>
      <c r="G103" s="78">
        <v>1999</v>
      </c>
      <c r="H103" s="167">
        <f t="shared" si="2"/>
        <v>0</v>
      </c>
      <c r="I103" s="173">
        <v>0</v>
      </c>
      <c r="J103" s="234">
        <f t="shared" si="3"/>
        <v>0</v>
      </c>
      <c r="K103" s="326"/>
    </row>
    <row r="104" spans="1:11" ht="11.25" customHeight="1" thickBot="1">
      <c r="A104" s="28"/>
      <c r="B104" s="184"/>
      <c r="C104" s="38"/>
      <c r="D104" s="65" t="s">
        <v>58</v>
      </c>
      <c r="E104" s="90">
        <v>1</v>
      </c>
      <c r="F104" s="172">
        <v>1</v>
      </c>
      <c r="G104" s="78">
        <v>2002</v>
      </c>
      <c r="H104" s="167">
        <f t="shared" si="2"/>
        <v>0</v>
      </c>
      <c r="I104" s="173">
        <v>0</v>
      </c>
      <c r="J104" s="234">
        <f t="shared" si="3"/>
        <v>0</v>
      </c>
      <c r="K104" s="326"/>
    </row>
    <row r="105" spans="1:11" ht="23.25" thickBot="1">
      <c r="A105" s="28"/>
      <c r="B105" s="184"/>
      <c r="C105" s="38"/>
      <c r="D105" s="65" t="s">
        <v>720</v>
      </c>
      <c r="E105" s="90">
        <v>1</v>
      </c>
      <c r="F105" s="172">
        <v>1</v>
      </c>
      <c r="G105" s="78">
        <v>2004</v>
      </c>
      <c r="H105" s="167">
        <f t="shared" si="2"/>
        <v>0</v>
      </c>
      <c r="I105" s="173">
        <v>0</v>
      </c>
      <c r="J105" s="234">
        <f t="shared" si="3"/>
        <v>0</v>
      </c>
      <c r="K105" s="326"/>
    </row>
    <row r="106" spans="1:11" s="16" customFormat="1" ht="19.5" thickBot="1">
      <c r="A106" s="44"/>
      <c r="B106" s="45" t="s">
        <v>542</v>
      </c>
      <c r="C106" s="42">
        <f>SUM(C5:C105)</f>
        <v>296</v>
      </c>
      <c r="D106" s="45"/>
      <c r="E106" s="43">
        <f>SUM(E5:E105)</f>
        <v>777</v>
      </c>
      <c r="F106" s="43">
        <f>SUM(F5:F105)</f>
        <v>85</v>
      </c>
      <c r="G106" s="43"/>
      <c r="H106" s="43">
        <f>SUM(H5:H105)</f>
        <v>374</v>
      </c>
      <c r="I106" s="43">
        <f>SUM(I5:I105)</f>
        <v>555</v>
      </c>
      <c r="J106" s="43">
        <f>SUM(J5:J105)</f>
        <v>324</v>
      </c>
      <c r="K106" s="181"/>
    </row>
  </sheetData>
  <sheetProtection/>
  <autoFilter ref="A4:K106"/>
  <mergeCells count="17">
    <mergeCell ref="B100:B101"/>
    <mergeCell ref="A100:A101"/>
    <mergeCell ref="A74:A75"/>
    <mergeCell ref="K74:K82"/>
    <mergeCell ref="K100:K105"/>
    <mergeCell ref="B74:B75"/>
    <mergeCell ref="K83:K90"/>
    <mergeCell ref="K91:K99"/>
    <mergeCell ref="K51:K73"/>
    <mergeCell ref="K45:K50"/>
    <mergeCell ref="A2:E2"/>
    <mergeCell ref="B5:B6"/>
    <mergeCell ref="A5:A6"/>
    <mergeCell ref="B21:B22"/>
    <mergeCell ref="A21:A22"/>
    <mergeCell ref="K5:K20"/>
    <mergeCell ref="K21:K44"/>
  </mergeCells>
  <hyperlinks>
    <hyperlink ref="B5:B105" location="заключение!A1" display="Основы философии"/>
  </hyperlink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90" zoomScaleSheetLayoutView="90" workbookViewId="0" topLeftCell="A20">
      <selection activeCell="A1" sqref="A1"/>
    </sheetView>
  </sheetViews>
  <sheetFormatPr defaultColWidth="9.00390625" defaultRowHeight="12.75"/>
  <cols>
    <col min="1" max="1" width="4.125" style="17" customWidth="1"/>
    <col min="2" max="2" width="26.75390625" style="17" customWidth="1"/>
    <col min="3" max="3" width="21.75390625" style="17" customWidth="1"/>
    <col min="4" max="4" width="75.875" style="17" customWidth="1"/>
    <col min="5" max="5" width="12.25390625" style="18" customWidth="1"/>
    <col min="6" max="6" width="12.75390625" style="17" customWidth="1"/>
    <col min="7" max="7" width="12.75390625" style="18" customWidth="1"/>
    <col min="8" max="8" width="12.75390625" style="17" customWidth="1"/>
    <col min="9" max="10" width="12.625" style="17" customWidth="1"/>
    <col min="11" max="11" width="13.625" style="17" customWidth="1"/>
    <col min="12" max="16384" width="9.125" style="17" customWidth="1"/>
  </cols>
  <sheetData>
    <row r="1" spans="1:11" ht="91.5" customHeight="1" thickBot="1">
      <c r="A1" s="178" t="s">
        <v>524</v>
      </c>
      <c r="B1" s="125" t="s">
        <v>533</v>
      </c>
      <c r="C1" s="125" t="s">
        <v>534</v>
      </c>
      <c r="D1" s="182" t="s">
        <v>535</v>
      </c>
      <c r="E1" s="174" t="s">
        <v>536</v>
      </c>
      <c r="F1" s="178" t="s">
        <v>499</v>
      </c>
      <c r="G1" s="125" t="s">
        <v>522</v>
      </c>
      <c r="H1" s="182" t="s">
        <v>500</v>
      </c>
      <c r="I1" s="125" t="s">
        <v>552</v>
      </c>
      <c r="J1" s="231" t="s">
        <v>651</v>
      </c>
      <c r="K1" s="174" t="s">
        <v>504</v>
      </c>
    </row>
    <row r="2" spans="1:11" ht="11.25" customHeight="1" thickBot="1">
      <c r="A2" s="330">
        <v>1</v>
      </c>
      <c r="B2" s="328" t="s">
        <v>473</v>
      </c>
      <c r="C2" s="47">
        <f>титул!B8</f>
        <v>25</v>
      </c>
      <c r="D2" s="63" t="s">
        <v>791</v>
      </c>
      <c r="E2" s="73">
        <v>1</v>
      </c>
      <c r="F2" s="188">
        <v>1</v>
      </c>
      <c r="G2" s="167">
        <v>2005</v>
      </c>
      <c r="H2" s="167">
        <f>IF(G2&gt;2010,E2,0)</f>
        <v>0</v>
      </c>
      <c r="I2" s="167">
        <v>1</v>
      </c>
      <c r="J2" s="233">
        <f>IF(G2&gt;2010,I2,0)</f>
        <v>0</v>
      </c>
      <c r="K2" s="325">
        <f>SUM(E2:E17)/C2</f>
        <v>4.44</v>
      </c>
    </row>
    <row r="3" spans="1:11" ht="23.25" customHeight="1" thickBot="1">
      <c r="A3" s="331"/>
      <c r="B3" s="329"/>
      <c r="C3" s="48"/>
      <c r="D3" s="272" t="s">
        <v>775</v>
      </c>
      <c r="E3" s="273">
        <v>17</v>
      </c>
      <c r="F3" s="274">
        <v>1</v>
      </c>
      <c r="G3" s="275">
        <v>2014</v>
      </c>
      <c r="H3" s="167">
        <f aca="true" t="shared" si="0" ref="H3:H42">IF(G3&gt;2010,E3,0)</f>
        <v>17</v>
      </c>
      <c r="I3" s="275">
        <v>17</v>
      </c>
      <c r="J3" s="233">
        <f aca="true" t="shared" si="1" ref="J3:J42">IF(G3&gt;2010,I3,0)</f>
        <v>17</v>
      </c>
      <c r="K3" s="326"/>
    </row>
    <row r="4" spans="1:11" ht="23.25" thickBot="1">
      <c r="A4" s="28"/>
      <c r="B4" s="185"/>
      <c r="C4" s="48"/>
      <c r="D4" s="65" t="s">
        <v>795</v>
      </c>
      <c r="E4" s="90">
        <v>5</v>
      </c>
      <c r="F4" s="189">
        <v>1</v>
      </c>
      <c r="G4" s="78">
        <v>1989</v>
      </c>
      <c r="H4" s="167">
        <f t="shared" si="0"/>
        <v>0</v>
      </c>
      <c r="I4" s="78">
        <v>0</v>
      </c>
      <c r="J4" s="233">
        <f t="shared" si="1"/>
        <v>0</v>
      </c>
      <c r="K4" s="326"/>
    </row>
    <row r="5" spans="1:11" ht="23.25" thickBot="1">
      <c r="A5" s="28"/>
      <c r="B5" s="185"/>
      <c r="C5" s="48"/>
      <c r="D5" s="65" t="s">
        <v>796</v>
      </c>
      <c r="E5" s="90">
        <v>5</v>
      </c>
      <c r="F5" s="189">
        <v>1</v>
      </c>
      <c r="G5" s="78">
        <v>1980</v>
      </c>
      <c r="H5" s="167">
        <f t="shared" si="0"/>
        <v>0</v>
      </c>
      <c r="I5" s="78">
        <v>0</v>
      </c>
      <c r="J5" s="233">
        <f t="shared" si="1"/>
        <v>0</v>
      </c>
      <c r="K5" s="326"/>
    </row>
    <row r="6" spans="1:11" ht="23.25" thickBot="1">
      <c r="A6" s="28"/>
      <c r="B6" s="185"/>
      <c r="C6" s="48"/>
      <c r="D6" s="272" t="s">
        <v>225</v>
      </c>
      <c r="E6" s="273">
        <v>15</v>
      </c>
      <c r="F6" s="274">
        <v>1</v>
      </c>
      <c r="G6" s="275">
        <v>2014</v>
      </c>
      <c r="H6" s="167">
        <f t="shared" si="0"/>
        <v>15</v>
      </c>
      <c r="I6" s="275">
        <v>15</v>
      </c>
      <c r="J6" s="233">
        <f t="shared" si="1"/>
        <v>15</v>
      </c>
      <c r="K6" s="326"/>
    </row>
    <row r="7" spans="1:11" ht="26.25" customHeight="1" thickBot="1">
      <c r="A7" s="28"/>
      <c r="B7" s="185"/>
      <c r="C7" s="48"/>
      <c r="D7" s="65" t="s">
        <v>794</v>
      </c>
      <c r="E7" s="90">
        <v>1</v>
      </c>
      <c r="F7" s="189">
        <v>0</v>
      </c>
      <c r="G7" s="78">
        <v>2008</v>
      </c>
      <c r="H7" s="167">
        <f t="shared" si="0"/>
        <v>0</v>
      </c>
      <c r="I7" s="78">
        <v>1</v>
      </c>
      <c r="J7" s="233">
        <f t="shared" si="1"/>
        <v>0</v>
      </c>
      <c r="K7" s="326"/>
    </row>
    <row r="8" spans="1:11" ht="26.25" customHeight="1" thickBot="1">
      <c r="A8" s="28"/>
      <c r="B8" s="185"/>
      <c r="C8" s="48"/>
      <c r="D8" s="65" t="s">
        <v>417</v>
      </c>
      <c r="E8" s="90">
        <v>12</v>
      </c>
      <c r="F8" s="172">
        <v>1</v>
      </c>
      <c r="G8" s="78">
        <v>2013</v>
      </c>
      <c r="H8" s="167">
        <f t="shared" si="0"/>
        <v>12</v>
      </c>
      <c r="I8" s="78">
        <v>12</v>
      </c>
      <c r="J8" s="233">
        <f t="shared" si="1"/>
        <v>12</v>
      </c>
      <c r="K8" s="326"/>
    </row>
    <row r="9" spans="1:11" ht="15.75" thickBot="1">
      <c r="A9" s="28"/>
      <c r="B9" s="185"/>
      <c r="C9" s="48"/>
      <c r="D9" s="65" t="s">
        <v>792</v>
      </c>
      <c r="E9" s="90">
        <v>1</v>
      </c>
      <c r="F9" s="189">
        <v>1</v>
      </c>
      <c r="G9" s="78">
        <v>2002</v>
      </c>
      <c r="H9" s="167">
        <f t="shared" si="0"/>
        <v>0</v>
      </c>
      <c r="I9" s="78">
        <v>1</v>
      </c>
      <c r="J9" s="233">
        <f t="shared" si="1"/>
        <v>0</v>
      </c>
      <c r="K9" s="326"/>
    </row>
    <row r="10" spans="1:11" ht="11.25" customHeight="1" thickBot="1">
      <c r="A10" s="28"/>
      <c r="B10" s="185"/>
      <c r="C10" s="48"/>
      <c r="D10" s="65" t="s">
        <v>793</v>
      </c>
      <c r="E10" s="90">
        <v>1</v>
      </c>
      <c r="F10" s="189">
        <v>1</v>
      </c>
      <c r="G10" s="78">
        <v>2008</v>
      </c>
      <c r="H10" s="167">
        <f t="shared" si="0"/>
        <v>0</v>
      </c>
      <c r="I10" s="78">
        <v>1</v>
      </c>
      <c r="J10" s="233">
        <f t="shared" si="1"/>
        <v>0</v>
      </c>
      <c r="K10" s="326"/>
    </row>
    <row r="11" spans="1:11" ht="11.25" customHeight="1" thickBot="1">
      <c r="A11" s="28"/>
      <c r="B11" s="185"/>
      <c r="C11" s="48"/>
      <c r="D11" s="65" t="s">
        <v>797</v>
      </c>
      <c r="E11" s="90">
        <v>4</v>
      </c>
      <c r="F11" s="189">
        <v>1</v>
      </c>
      <c r="G11" s="78">
        <v>2004</v>
      </c>
      <c r="H11" s="167">
        <f t="shared" si="0"/>
        <v>0</v>
      </c>
      <c r="I11" s="78">
        <v>4</v>
      </c>
      <c r="J11" s="233">
        <f t="shared" si="1"/>
        <v>0</v>
      </c>
      <c r="K11" s="326"/>
    </row>
    <row r="12" spans="1:11" ht="11.25" customHeight="1" thickBot="1">
      <c r="A12" s="28"/>
      <c r="B12" s="185"/>
      <c r="C12" s="48"/>
      <c r="D12" s="65" t="s">
        <v>798</v>
      </c>
      <c r="E12" s="90">
        <v>1</v>
      </c>
      <c r="F12" s="189">
        <v>1</v>
      </c>
      <c r="G12" s="78">
        <v>2007</v>
      </c>
      <c r="H12" s="167">
        <f t="shared" si="0"/>
        <v>0</v>
      </c>
      <c r="I12" s="78">
        <v>1</v>
      </c>
      <c r="J12" s="233">
        <f t="shared" si="1"/>
        <v>0</v>
      </c>
      <c r="K12" s="326"/>
    </row>
    <row r="13" spans="1:11" ht="11.25" customHeight="1" thickBot="1">
      <c r="A13" s="28"/>
      <c r="B13" s="185"/>
      <c r="C13" s="48"/>
      <c r="D13" s="65" t="s">
        <v>799</v>
      </c>
      <c r="E13" s="90">
        <v>10</v>
      </c>
      <c r="F13" s="189">
        <v>1</v>
      </c>
      <c r="G13" s="78">
        <v>1987</v>
      </c>
      <c r="H13" s="167">
        <f t="shared" si="0"/>
        <v>0</v>
      </c>
      <c r="I13" s="78">
        <v>10</v>
      </c>
      <c r="J13" s="233">
        <f t="shared" si="1"/>
        <v>0</v>
      </c>
      <c r="K13" s="326"/>
    </row>
    <row r="14" spans="1:11" ht="11.25" customHeight="1" thickBot="1">
      <c r="A14" s="28"/>
      <c r="B14" s="185"/>
      <c r="C14" s="48"/>
      <c r="D14" s="65" t="s">
        <v>777</v>
      </c>
      <c r="E14" s="90">
        <v>10</v>
      </c>
      <c r="F14" s="189">
        <v>1</v>
      </c>
      <c r="G14" s="78">
        <v>1988</v>
      </c>
      <c r="H14" s="167">
        <f t="shared" si="0"/>
        <v>0</v>
      </c>
      <c r="I14" s="78">
        <v>10</v>
      </c>
      <c r="J14" s="233">
        <f t="shared" si="1"/>
        <v>0</v>
      </c>
      <c r="K14" s="326"/>
    </row>
    <row r="15" spans="1:11" ht="11.25" customHeight="1" thickBot="1">
      <c r="A15" s="28"/>
      <c r="B15" s="185"/>
      <c r="C15" s="48"/>
      <c r="D15" s="65" t="s">
        <v>475</v>
      </c>
      <c r="E15" s="90">
        <v>9</v>
      </c>
      <c r="F15" s="189">
        <v>1</v>
      </c>
      <c r="G15" s="78">
        <v>2006</v>
      </c>
      <c r="H15" s="167">
        <f t="shared" si="0"/>
        <v>0</v>
      </c>
      <c r="I15" s="78">
        <v>9</v>
      </c>
      <c r="J15" s="233">
        <f t="shared" si="1"/>
        <v>0</v>
      </c>
      <c r="K15" s="326"/>
    </row>
    <row r="16" spans="1:11" ht="11.25" customHeight="1" thickBot="1">
      <c r="A16" s="28"/>
      <c r="B16" s="185"/>
      <c r="C16" s="48"/>
      <c r="D16" s="65" t="s">
        <v>477</v>
      </c>
      <c r="E16" s="90">
        <v>10</v>
      </c>
      <c r="F16" s="189">
        <v>1</v>
      </c>
      <c r="G16" s="78">
        <v>1982</v>
      </c>
      <c r="H16" s="167">
        <f t="shared" si="0"/>
        <v>0</v>
      </c>
      <c r="I16" s="78">
        <v>10</v>
      </c>
      <c r="J16" s="233">
        <f t="shared" si="1"/>
        <v>0</v>
      </c>
      <c r="K16" s="326"/>
    </row>
    <row r="17" spans="1:11" ht="11.25" customHeight="1" thickBot="1">
      <c r="A17" s="36"/>
      <c r="B17" s="187"/>
      <c r="C17" s="49"/>
      <c r="D17" s="67" t="s">
        <v>476</v>
      </c>
      <c r="E17" s="74">
        <v>9</v>
      </c>
      <c r="F17" s="190">
        <v>1</v>
      </c>
      <c r="G17" s="115">
        <v>1978</v>
      </c>
      <c r="H17" s="167">
        <f t="shared" si="0"/>
        <v>0</v>
      </c>
      <c r="I17" s="115">
        <v>9</v>
      </c>
      <c r="J17" s="233">
        <f t="shared" si="1"/>
        <v>0</v>
      </c>
      <c r="K17" s="327"/>
    </row>
    <row r="18" spans="1:11" ht="23.25" customHeight="1" thickBot="1">
      <c r="A18" s="236">
        <v>2</v>
      </c>
      <c r="B18" s="334" t="s">
        <v>85</v>
      </c>
      <c r="C18" s="47">
        <f>титул!B9</f>
        <v>24</v>
      </c>
      <c r="D18" s="65" t="s">
        <v>721</v>
      </c>
      <c r="E18" s="90">
        <v>1</v>
      </c>
      <c r="F18" s="189">
        <v>1</v>
      </c>
      <c r="G18" s="78">
        <v>2005</v>
      </c>
      <c r="H18" s="167">
        <f t="shared" si="0"/>
        <v>0</v>
      </c>
      <c r="I18" s="78">
        <v>1</v>
      </c>
      <c r="J18" s="233">
        <f t="shared" si="1"/>
        <v>0</v>
      </c>
      <c r="K18" s="325">
        <f>SUM(H18:H19)/C18</f>
        <v>0</v>
      </c>
    </row>
    <row r="19" spans="1:11" ht="23.25" thickBot="1">
      <c r="A19" s="237"/>
      <c r="B19" s="335"/>
      <c r="C19" s="39"/>
      <c r="D19" s="65" t="s">
        <v>611</v>
      </c>
      <c r="E19" s="90">
        <v>1</v>
      </c>
      <c r="F19" s="189">
        <v>0</v>
      </c>
      <c r="G19" s="78">
        <v>2005</v>
      </c>
      <c r="H19" s="167">
        <f t="shared" si="0"/>
        <v>0</v>
      </c>
      <c r="I19" s="78">
        <v>1</v>
      </c>
      <c r="J19" s="233">
        <f t="shared" si="1"/>
        <v>0</v>
      </c>
      <c r="K19" s="326"/>
    </row>
    <row r="20" spans="1:11" ht="23.25" thickBot="1">
      <c r="A20" s="237"/>
      <c r="B20" s="335"/>
      <c r="C20" s="39"/>
      <c r="D20" s="65" t="s">
        <v>138</v>
      </c>
      <c r="E20" s="90">
        <v>11</v>
      </c>
      <c r="F20" s="189">
        <v>0</v>
      </c>
      <c r="G20" s="78">
        <v>2013</v>
      </c>
      <c r="H20" s="167">
        <f t="shared" si="0"/>
        <v>11</v>
      </c>
      <c r="I20" s="78">
        <v>11</v>
      </c>
      <c r="J20" s="233">
        <f t="shared" si="1"/>
        <v>11</v>
      </c>
      <c r="K20" s="326"/>
    </row>
    <row r="21" spans="1:11" ht="23.25" thickBot="1">
      <c r="A21" s="237"/>
      <c r="B21" s="296"/>
      <c r="C21" s="39"/>
      <c r="D21" s="279" t="s">
        <v>226</v>
      </c>
      <c r="E21" s="273">
        <v>20</v>
      </c>
      <c r="F21" s="281">
        <v>1</v>
      </c>
      <c r="G21" s="275">
        <v>2014</v>
      </c>
      <c r="H21" s="167">
        <f t="shared" si="0"/>
        <v>20</v>
      </c>
      <c r="I21" s="275">
        <v>10</v>
      </c>
      <c r="J21" s="233">
        <f t="shared" si="1"/>
        <v>10</v>
      </c>
      <c r="K21" s="326"/>
    </row>
    <row r="22" spans="1:11" ht="34.5" thickBot="1">
      <c r="A22" s="237"/>
      <c r="B22" s="296"/>
      <c r="C22" s="39"/>
      <c r="D22" s="65" t="s">
        <v>139</v>
      </c>
      <c r="E22" s="90">
        <v>5</v>
      </c>
      <c r="F22" s="189">
        <v>1</v>
      </c>
      <c r="G22" s="78">
        <v>2014</v>
      </c>
      <c r="H22" s="167">
        <f t="shared" si="0"/>
        <v>5</v>
      </c>
      <c r="I22" s="78">
        <v>5</v>
      </c>
      <c r="J22" s="233">
        <f t="shared" si="1"/>
        <v>5</v>
      </c>
      <c r="K22" s="326"/>
    </row>
    <row r="23" spans="1:11" ht="34.5" thickBot="1">
      <c r="A23" s="237"/>
      <c r="B23" s="296"/>
      <c r="C23" s="39"/>
      <c r="D23" s="65" t="s">
        <v>810</v>
      </c>
      <c r="E23" s="90">
        <v>5</v>
      </c>
      <c r="F23" s="189">
        <v>1</v>
      </c>
      <c r="G23" s="78">
        <v>2013</v>
      </c>
      <c r="H23" s="167">
        <f t="shared" si="0"/>
        <v>5</v>
      </c>
      <c r="I23" s="78">
        <v>5</v>
      </c>
      <c r="J23" s="233">
        <f t="shared" si="1"/>
        <v>5</v>
      </c>
      <c r="K23" s="326"/>
    </row>
    <row r="24" spans="1:11" ht="23.25" thickBot="1">
      <c r="A24" s="237"/>
      <c r="B24" s="297"/>
      <c r="C24" s="39"/>
      <c r="D24" s="65" t="s">
        <v>674</v>
      </c>
      <c r="E24" s="90">
        <v>2</v>
      </c>
      <c r="F24" s="189">
        <v>1</v>
      </c>
      <c r="G24" s="78">
        <v>2010</v>
      </c>
      <c r="H24" s="167">
        <f t="shared" si="0"/>
        <v>0</v>
      </c>
      <c r="I24" s="78">
        <v>2</v>
      </c>
      <c r="J24" s="233">
        <f t="shared" si="1"/>
        <v>0</v>
      </c>
      <c r="K24" s="326"/>
    </row>
    <row r="25" spans="1:11" ht="23.25" thickBot="1">
      <c r="A25" s="330">
        <v>3</v>
      </c>
      <c r="B25" s="328" t="s">
        <v>537</v>
      </c>
      <c r="C25" s="37">
        <f>титул!B8</f>
        <v>25</v>
      </c>
      <c r="D25" s="63" t="s">
        <v>351</v>
      </c>
      <c r="E25" s="73">
        <v>4</v>
      </c>
      <c r="F25" s="188">
        <v>1</v>
      </c>
      <c r="G25" s="167">
        <v>2006</v>
      </c>
      <c r="H25" s="167">
        <f t="shared" si="0"/>
        <v>0</v>
      </c>
      <c r="I25" s="167">
        <v>4</v>
      </c>
      <c r="J25" s="233">
        <f t="shared" si="1"/>
        <v>0</v>
      </c>
      <c r="K25" s="325">
        <f>SUM(E25:E35)/C25</f>
        <v>1.28</v>
      </c>
    </row>
    <row r="26" spans="1:11" ht="11.25" customHeight="1" thickBot="1">
      <c r="A26" s="331"/>
      <c r="B26" s="329"/>
      <c r="C26" s="38"/>
      <c r="D26" s="65" t="s">
        <v>352</v>
      </c>
      <c r="E26" s="90">
        <v>3</v>
      </c>
      <c r="F26" s="189">
        <v>1</v>
      </c>
      <c r="G26" s="78">
        <v>2003</v>
      </c>
      <c r="H26" s="167">
        <f t="shared" si="0"/>
        <v>0</v>
      </c>
      <c r="I26" s="78">
        <v>3</v>
      </c>
      <c r="J26" s="233">
        <f t="shared" si="1"/>
        <v>0</v>
      </c>
      <c r="K26" s="326"/>
    </row>
    <row r="27" spans="1:11" ht="23.25" thickBot="1">
      <c r="A27" s="28"/>
      <c r="B27" s="185"/>
      <c r="C27" s="38"/>
      <c r="D27" s="65" t="s">
        <v>353</v>
      </c>
      <c r="E27" s="90">
        <v>4</v>
      </c>
      <c r="F27" s="189">
        <v>1</v>
      </c>
      <c r="G27" s="78">
        <v>2004</v>
      </c>
      <c r="H27" s="167">
        <f t="shared" si="0"/>
        <v>0</v>
      </c>
      <c r="I27" s="78">
        <v>4</v>
      </c>
      <c r="J27" s="233">
        <f t="shared" si="1"/>
        <v>0</v>
      </c>
      <c r="K27" s="326"/>
    </row>
    <row r="28" spans="1:11" ht="23.25" thickBot="1">
      <c r="A28" s="28"/>
      <c r="B28" s="185"/>
      <c r="C28" s="38"/>
      <c r="D28" s="65" t="s">
        <v>354</v>
      </c>
      <c r="E28" s="90">
        <v>2</v>
      </c>
      <c r="F28" s="189">
        <v>1</v>
      </c>
      <c r="G28" s="78">
        <v>2002</v>
      </c>
      <c r="H28" s="167">
        <f t="shared" si="0"/>
        <v>0</v>
      </c>
      <c r="I28" s="78">
        <v>2</v>
      </c>
      <c r="J28" s="233">
        <f t="shared" si="1"/>
        <v>0</v>
      </c>
      <c r="K28" s="326"/>
    </row>
    <row r="29" spans="1:11" ht="23.25" thickBot="1">
      <c r="A29" s="28"/>
      <c r="B29" s="185"/>
      <c r="C29" s="38"/>
      <c r="D29" s="65" t="s">
        <v>355</v>
      </c>
      <c r="E29" s="90">
        <v>1</v>
      </c>
      <c r="F29" s="189">
        <v>1</v>
      </c>
      <c r="G29" s="78">
        <v>2007</v>
      </c>
      <c r="H29" s="167">
        <f t="shared" si="0"/>
        <v>0</v>
      </c>
      <c r="I29" s="78">
        <v>1</v>
      </c>
      <c r="J29" s="233">
        <f t="shared" si="1"/>
        <v>0</v>
      </c>
      <c r="K29" s="326"/>
    </row>
    <row r="30" spans="1:11" ht="23.25" thickBot="1">
      <c r="A30" s="28"/>
      <c r="B30" s="185"/>
      <c r="C30" s="38"/>
      <c r="D30" s="65" t="s">
        <v>356</v>
      </c>
      <c r="E30" s="90">
        <v>1</v>
      </c>
      <c r="F30" s="189">
        <v>1</v>
      </c>
      <c r="G30" s="78">
        <v>2007</v>
      </c>
      <c r="H30" s="167">
        <f t="shared" si="0"/>
        <v>0</v>
      </c>
      <c r="I30" s="78">
        <v>1</v>
      </c>
      <c r="J30" s="233">
        <f t="shared" si="1"/>
        <v>0</v>
      </c>
      <c r="K30" s="326"/>
    </row>
    <row r="31" spans="1:11" ht="15.75" thickBot="1">
      <c r="A31" s="28"/>
      <c r="B31" s="185"/>
      <c r="C31" s="38"/>
      <c r="D31" s="65" t="s">
        <v>357</v>
      </c>
      <c r="E31" s="90">
        <v>1</v>
      </c>
      <c r="F31" s="189">
        <v>1</v>
      </c>
      <c r="G31" s="78">
        <v>2000</v>
      </c>
      <c r="H31" s="167">
        <f t="shared" si="0"/>
        <v>0</v>
      </c>
      <c r="I31" s="78">
        <v>1</v>
      </c>
      <c r="J31" s="233">
        <f t="shared" si="1"/>
        <v>0</v>
      </c>
      <c r="K31" s="326"/>
    </row>
    <row r="32" spans="1:11" ht="23.25" thickBot="1">
      <c r="A32" s="28"/>
      <c r="B32" s="184"/>
      <c r="C32" s="39"/>
      <c r="D32" s="65" t="s">
        <v>478</v>
      </c>
      <c r="E32" s="90">
        <v>1</v>
      </c>
      <c r="F32" s="189">
        <v>1</v>
      </c>
      <c r="G32" s="78">
        <v>2008</v>
      </c>
      <c r="H32" s="167">
        <f t="shared" si="0"/>
        <v>0</v>
      </c>
      <c r="I32" s="78">
        <v>0</v>
      </c>
      <c r="J32" s="233">
        <f t="shared" si="1"/>
        <v>0</v>
      </c>
      <c r="K32" s="326"/>
    </row>
    <row r="33" spans="1:11" ht="23.25" thickBot="1">
      <c r="A33" s="28"/>
      <c r="B33" s="184"/>
      <c r="C33" s="39"/>
      <c r="D33" s="65" t="s">
        <v>284</v>
      </c>
      <c r="E33" s="90">
        <v>1</v>
      </c>
      <c r="F33" s="189">
        <v>1</v>
      </c>
      <c r="G33" s="78">
        <v>2004</v>
      </c>
      <c r="H33" s="167">
        <f t="shared" si="0"/>
        <v>0</v>
      </c>
      <c r="I33" s="78">
        <v>1</v>
      </c>
      <c r="J33" s="233">
        <f t="shared" si="1"/>
        <v>0</v>
      </c>
      <c r="K33" s="326"/>
    </row>
    <row r="34" spans="1:11" ht="23.25" thickBot="1">
      <c r="A34" s="28"/>
      <c r="B34" s="184"/>
      <c r="C34" s="39"/>
      <c r="D34" s="65" t="s">
        <v>590</v>
      </c>
      <c r="E34" s="90">
        <v>12</v>
      </c>
      <c r="F34" s="189">
        <v>1</v>
      </c>
      <c r="G34" s="78">
        <v>2014</v>
      </c>
      <c r="H34" s="167">
        <f t="shared" si="0"/>
        <v>12</v>
      </c>
      <c r="I34" s="78">
        <v>12</v>
      </c>
      <c r="J34" s="233">
        <f t="shared" si="1"/>
        <v>12</v>
      </c>
      <c r="K34" s="326"/>
    </row>
    <row r="35" spans="1:11" ht="23.25" thickBot="1">
      <c r="A35" s="28"/>
      <c r="B35" s="184"/>
      <c r="C35" s="39"/>
      <c r="D35" s="67" t="s">
        <v>283</v>
      </c>
      <c r="E35" s="74">
        <v>2</v>
      </c>
      <c r="F35" s="191">
        <v>0</v>
      </c>
      <c r="G35" s="171">
        <v>2009</v>
      </c>
      <c r="H35" s="167">
        <f t="shared" si="0"/>
        <v>0</v>
      </c>
      <c r="I35" s="171">
        <v>2</v>
      </c>
      <c r="J35" s="233">
        <f t="shared" si="1"/>
        <v>0</v>
      </c>
      <c r="K35" s="327"/>
    </row>
    <row r="36" spans="1:11" ht="23.25" thickBot="1">
      <c r="A36" s="330">
        <v>4</v>
      </c>
      <c r="B36" s="328" t="s">
        <v>474</v>
      </c>
      <c r="C36" s="47">
        <f>титул!B8</f>
        <v>25</v>
      </c>
      <c r="D36" s="63" t="s">
        <v>765</v>
      </c>
      <c r="E36" s="73">
        <v>1</v>
      </c>
      <c r="F36" s="188">
        <v>1</v>
      </c>
      <c r="G36" s="167">
        <v>2001</v>
      </c>
      <c r="H36" s="167">
        <f t="shared" si="0"/>
        <v>0</v>
      </c>
      <c r="I36" s="167">
        <v>1</v>
      </c>
      <c r="J36" s="233">
        <f t="shared" si="1"/>
        <v>0</v>
      </c>
      <c r="K36" s="325">
        <f>SUM(E36:E42)/C36</f>
        <v>1.16</v>
      </c>
    </row>
    <row r="37" spans="1:11" ht="12" customHeight="1" thickBot="1">
      <c r="A37" s="331"/>
      <c r="B37" s="329"/>
      <c r="C37" s="48"/>
      <c r="D37" s="65" t="s">
        <v>766</v>
      </c>
      <c r="E37" s="90">
        <v>2</v>
      </c>
      <c r="F37" s="189">
        <v>1</v>
      </c>
      <c r="G37" s="78">
        <v>2003</v>
      </c>
      <c r="H37" s="167">
        <f t="shared" si="0"/>
        <v>0</v>
      </c>
      <c r="I37" s="78">
        <v>0</v>
      </c>
      <c r="J37" s="233">
        <f t="shared" si="1"/>
        <v>0</v>
      </c>
      <c r="K37" s="326"/>
    </row>
    <row r="38" spans="1:11" ht="21" customHeight="1" thickBot="1">
      <c r="A38" s="28"/>
      <c r="B38" s="184"/>
      <c r="C38" s="48"/>
      <c r="D38" s="65" t="s">
        <v>134</v>
      </c>
      <c r="E38" s="90">
        <v>12</v>
      </c>
      <c r="F38" s="189">
        <v>0</v>
      </c>
      <c r="G38" s="78">
        <v>2013</v>
      </c>
      <c r="H38" s="167">
        <f t="shared" si="0"/>
        <v>12</v>
      </c>
      <c r="I38" s="78">
        <v>12</v>
      </c>
      <c r="J38" s="233">
        <f t="shared" si="1"/>
        <v>12</v>
      </c>
      <c r="K38" s="326"/>
    </row>
    <row r="39" spans="1:11" ht="21" customHeight="1" thickBot="1">
      <c r="A39" s="28"/>
      <c r="B39" s="184"/>
      <c r="C39" s="48"/>
      <c r="D39" s="279" t="s">
        <v>220</v>
      </c>
      <c r="E39" s="273">
        <v>10</v>
      </c>
      <c r="F39" s="281">
        <v>1</v>
      </c>
      <c r="G39" s="275">
        <v>2014</v>
      </c>
      <c r="H39" s="167">
        <f t="shared" si="0"/>
        <v>10</v>
      </c>
      <c r="I39" s="275">
        <v>10</v>
      </c>
      <c r="J39" s="233">
        <f t="shared" si="1"/>
        <v>10</v>
      </c>
      <c r="K39" s="326"/>
    </row>
    <row r="40" spans="1:11" ht="23.25" thickBot="1">
      <c r="A40" s="28"/>
      <c r="B40" s="184"/>
      <c r="C40" s="48"/>
      <c r="D40" s="65" t="s">
        <v>767</v>
      </c>
      <c r="E40" s="90">
        <v>1</v>
      </c>
      <c r="F40" s="189">
        <v>1</v>
      </c>
      <c r="G40" s="78">
        <v>2005</v>
      </c>
      <c r="H40" s="167">
        <f t="shared" si="0"/>
        <v>0</v>
      </c>
      <c r="I40" s="78">
        <v>0</v>
      </c>
      <c r="J40" s="233">
        <f t="shared" si="1"/>
        <v>0</v>
      </c>
      <c r="K40" s="326"/>
    </row>
    <row r="41" spans="1:11" ht="23.25" thickBot="1">
      <c r="A41" s="28"/>
      <c r="B41" s="184"/>
      <c r="C41" s="48"/>
      <c r="D41" s="65" t="s">
        <v>768</v>
      </c>
      <c r="E41" s="90">
        <v>2</v>
      </c>
      <c r="F41" s="189">
        <v>1</v>
      </c>
      <c r="G41" s="78">
        <v>2002</v>
      </c>
      <c r="H41" s="167">
        <f t="shared" si="0"/>
        <v>0</v>
      </c>
      <c r="I41" s="78">
        <v>2</v>
      </c>
      <c r="J41" s="233">
        <f t="shared" si="1"/>
        <v>0</v>
      </c>
      <c r="K41" s="326"/>
    </row>
    <row r="42" spans="1:11" ht="23.25" thickBot="1">
      <c r="A42" s="28"/>
      <c r="B42" s="184"/>
      <c r="C42" s="48"/>
      <c r="D42" s="65" t="s">
        <v>362</v>
      </c>
      <c r="E42" s="90">
        <v>1</v>
      </c>
      <c r="F42" s="189">
        <v>1</v>
      </c>
      <c r="G42" s="78">
        <v>2001</v>
      </c>
      <c r="H42" s="167">
        <f t="shared" si="0"/>
        <v>0</v>
      </c>
      <c r="I42" s="78">
        <v>0</v>
      </c>
      <c r="J42" s="233">
        <f t="shared" si="1"/>
        <v>0</v>
      </c>
      <c r="K42" s="326"/>
    </row>
    <row r="43" spans="1:11" ht="15.75" thickBot="1">
      <c r="A43" s="44"/>
      <c r="B43" s="46" t="s">
        <v>542</v>
      </c>
      <c r="C43" s="42">
        <f>SUM(C2:C42)</f>
        <v>99</v>
      </c>
      <c r="D43" s="46"/>
      <c r="E43" s="43">
        <f>SUM(E2:E42)</f>
        <v>217</v>
      </c>
      <c r="F43" s="43">
        <f>SUM(F2:F42)</f>
        <v>36</v>
      </c>
      <c r="G43" s="43"/>
      <c r="H43" s="43">
        <f>SUM(H2:H42)</f>
        <v>119</v>
      </c>
      <c r="I43" s="43">
        <f>SUM(I2:I42)</f>
        <v>192</v>
      </c>
      <c r="J43" s="43">
        <f>SUM(J2:J42)</f>
        <v>109</v>
      </c>
      <c r="K43" s="181"/>
    </row>
  </sheetData>
  <sheetProtection/>
  <mergeCells count="11">
    <mergeCell ref="K2:K17"/>
    <mergeCell ref="K25:K35"/>
    <mergeCell ref="K36:K42"/>
    <mergeCell ref="K18:K24"/>
    <mergeCell ref="A36:A37"/>
    <mergeCell ref="B2:B3"/>
    <mergeCell ref="A2:A3"/>
    <mergeCell ref="B25:B26"/>
    <mergeCell ref="A25:A26"/>
    <mergeCell ref="B36:B37"/>
    <mergeCell ref="B18:B20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1" manualBreakCount="1">
    <brk id="29" max="10" man="1"/>
  </rowBreaks>
  <colBreaks count="1" manualBreakCount="1">
    <brk id="5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4"/>
  <sheetViews>
    <sheetView view="pageBreakPreview" zoomScale="90" zoomScaleNormal="140" zoomScaleSheetLayoutView="90" zoomScalePageLayoutView="0" workbookViewId="0" topLeftCell="D26">
      <selection activeCell="D41" sqref="D41:J41"/>
    </sheetView>
  </sheetViews>
  <sheetFormatPr defaultColWidth="9.00390625" defaultRowHeight="12.75"/>
  <cols>
    <col min="1" max="1" width="4.125" style="17" customWidth="1"/>
    <col min="2" max="2" width="26.75390625" style="19" customWidth="1"/>
    <col min="3" max="3" width="21.75390625" style="17" customWidth="1"/>
    <col min="4" max="4" width="75.875" style="19" customWidth="1"/>
    <col min="5" max="5" width="12.25390625" style="17" customWidth="1"/>
    <col min="6" max="8" width="12.75390625" style="17" customWidth="1"/>
    <col min="9" max="10" width="11.75390625" style="17" customWidth="1"/>
    <col min="11" max="11" width="13.625" style="17" customWidth="1"/>
    <col min="12" max="16384" width="9.125" style="17" customWidth="1"/>
  </cols>
  <sheetData>
    <row r="1" spans="1:11" ht="90.75" customHeight="1" thickBot="1">
      <c r="A1" s="178" t="s">
        <v>524</v>
      </c>
      <c r="B1" s="125" t="s">
        <v>533</v>
      </c>
      <c r="C1" s="125" t="s">
        <v>534</v>
      </c>
      <c r="D1" s="182" t="s">
        <v>535</v>
      </c>
      <c r="E1" s="174" t="s">
        <v>536</v>
      </c>
      <c r="F1" s="178" t="s">
        <v>499</v>
      </c>
      <c r="G1" s="125" t="s">
        <v>522</v>
      </c>
      <c r="H1" s="182" t="s">
        <v>500</v>
      </c>
      <c r="I1" s="125" t="s">
        <v>552</v>
      </c>
      <c r="J1" s="231" t="s">
        <v>651</v>
      </c>
      <c r="K1" s="174" t="s">
        <v>504</v>
      </c>
    </row>
    <row r="2" spans="1:11" ht="23.25" customHeight="1" thickBot="1">
      <c r="A2" s="236"/>
      <c r="B2" s="37"/>
      <c r="C2" s="37"/>
      <c r="D2" s="238" t="s">
        <v>704</v>
      </c>
      <c r="E2" s="177"/>
      <c r="F2" s="236"/>
      <c r="G2" s="37"/>
      <c r="H2" s="176"/>
      <c r="I2" s="37"/>
      <c r="J2" s="239"/>
      <c r="K2" s="177"/>
    </row>
    <row r="3" spans="1:11" ht="23.25" thickBot="1">
      <c r="A3" s="330">
        <v>1</v>
      </c>
      <c r="B3" s="328" t="s">
        <v>612</v>
      </c>
      <c r="C3" s="37">
        <f>титул!B8</f>
        <v>25</v>
      </c>
      <c r="D3" s="196" t="s">
        <v>680</v>
      </c>
      <c r="E3" s="73">
        <v>1</v>
      </c>
      <c r="F3" s="166">
        <v>1</v>
      </c>
      <c r="G3" s="167">
        <v>2007</v>
      </c>
      <c r="H3" s="167">
        <f aca="true" t="shared" si="0" ref="H3:H34">IF(G3&gt;2009,E3,0)</f>
        <v>0</v>
      </c>
      <c r="I3" s="167">
        <v>1</v>
      </c>
      <c r="J3" s="234">
        <f aca="true" t="shared" si="1" ref="J3:J34">IF(G3&gt;2009,I3,0)</f>
        <v>0</v>
      </c>
      <c r="K3" s="325">
        <f>SUM(E3:E12)/C3</f>
        <v>1.76</v>
      </c>
    </row>
    <row r="4" spans="1:11" ht="23.25" thickBot="1">
      <c r="A4" s="331"/>
      <c r="B4" s="329"/>
      <c r="C4" s="39"/>
      <c r="D4" s="194" t="s">
        <v>510</v>
      </c>
      <c r="E4" s="90">
        <v>3</v>
      </c>
      <c r="F4" s="172">
        <v>1</v>
      </c>
      <c r="G4" s="78">
        <v>2011</v>
      </c>
      <c r="H4" s="167">
        <f t="shared" si="0"/>
        <v>3</v>
      </c>
      <c r="I4" s="78">
        <v>0</v>
      </c>
      <c r="J4" s="234">
        <f t="shared" si="1"/>
        <v>0</v>
      </c>
      <c r="K4" s="326"/>
    </row>
    <row r="5" spans="1:11" ht="12" customHeight="1" thickBot="1">
      <c r="A5" s="28"/>
      <c r="B5" s="184"/>
      <c r="C5" s="39"/>
      <c r="D5" s="169" t="s">
        <v>802</v>
      </c>
      <c r="E5" s="90">
        <v>5</v>
      </c>
      <c r="F5" s="172">
        <v>1</v>
      </c>
      <c r="G5" s="78">
        <v>2015</v>
      </c>
      <c r="H5" s="167">
        <f t="shared" si="0"/>
        <v>5</v>
      </c>
      <c r="I5" s="78">
        <v>5</v>
      </c>
      <c r="J5" s="234">
        <f t="shared" si="1"/>
        <v>5</v>
      </c>
      <c r="K5" s="326"/>
    </row>
    <row r="6" spans="1:11" ht="12" customHeight="1" thickBot="1">
      <c r="A6" s="28"/>
      <c r="B6" s="184"/>
      <c r="C6" s="39"/>
      <c r="D6" s="194" t="s">
        <v>685</v>
      </c>
      <c r="E6" s="90">
        <v>5</v>
      </c>
      <c r="F6" s="172">
        <v>1</v>
      </c>
      <c r="G6" s="78">
        <v>2009</v>
      </c>
      <c r="H6" s="167">
        <f t="shared" si="0"/>
        <v>0</v>
      </c>
      <c r="I6" s="78">
        <v>5</v>
      </c>
      <c r="J6" s="234">
        <f t="shared" si="1"/>
        <v>0</v>
      </c>
      <c r="K6" s="326"/>
    </row>
    <row r="7" spans="1:11" ht="12" customHeight="1" thickBot="1">
      <c r="A7" s="28"/>
      <c r="B7" s="184"/>
      <c r="C7" s="39"/>
      <c r="D7" s="271" t="s">
        <v>481</v>
      </c>
      <c r="E7" s="90">
        <v>5</v>
      </c>
      <c r="F7" s="172">
        <v>1</v>
      </c>
      <c r="G7" s="78">
        <v>2014</v>
      </c>
      <c r="H7" s="167">
        <f t="shared" si="0"/>
        <v>5</v>
      </c>
      <c r="I7" s="78">
        <v>5</v>
      </c>
      <c r="J7" s="234">
        <f t="shared" si="1"/>
        <v>5</v>
      </c>
      <c r="K7" s="326"/>
    </row>
    <row r="8" spans="1:11" ht="23.25" thickBot="1">
      <c r="A8" s="28"/>
      <c r="B8" s="184"/>
      <c r="C8" s="39"/>
      <c r="D8" s="194" t="s">
        <v>511</v>
      </c>
      <c r="E8" s="90">
        <v>5</v>
      </c>
      <c r="F8" s="172">
        <v>1</v>
      </c>
      <c r="G8" s="78">
        <v>2009</v>
      </c>
      <c r="H8" s="167">
        <f t="shared" si="0"/>
        <v>0</v>
      </c>
      <c r="I8" s="78">
        <v>5</v>
      </c>
      <c r="J8" s="234">
        <f t="shared" si="1"/>
        <v>0</v>
      </c>
      <c r="K8" s="326"/>
    </row>
    <row r="9" spans="1:11" ht="11.25" customHeight="1" thickBot="1">
      <c r="A9" s="28"/>
      <c r="B9" s="184"/>
      <c r="C9" s="39"/>
      <c r="D9" s="194" t="s">
        <v>683</v>
      </c>
      <c r="E9" s="90">
        <v>7</v>
      </c>
      <c r="F9" s="172">
        <v>1</v>
      </c>
      <c r="G9" s="78">
        <v>2009</v>
      </c>
      <c r="H9" s="167">
        <f t="shared" si="0"/>
        <v>0</v>
      </c>
      <c r="I9" s="78">
        <v>7</v>
      </c>
      <c r="J9" s="234">
        <f t="shared" si="1"/>
        <v>0</v>
      </c>
      <c r="K9" s="326"/>
    </row>
    <row r="10" spans="1:11" ht="15.75" thickBot="1">
      <c r="A10" s="28"/>
      <c r="B10" s="184"/>
      <c r="C10" s="39"/>
      <c r="D10" s="194" t="s">
        <v>682</v>
      </c>
      <c r="E10" s="90">
        <v>2</v>
      </c>
      <c r="F10" s="172">
        <v>1</v>
      </c>
      <c r="G10" s="78">
        <v>2007</v>
      </c>
      <c r="H10" s="167">
        <f t="shared" si="0"/>
        <v>0</v>
      </c>
      <c r="I10" s="78">
        <v>2</v>
      </c>
      <c r="J10" s="234">
        <f t="shared" si="1"/>
        <v>0</v>
      </c>
      <c r="K10" s="326"/>
    </row>
    <row r="11" spans="1:11" ht="12" customHeight="1" thickBot="1">
      <c r="A11" s="28"/>
      <c r="B11" s="184"/>
      <c r="C11" s="39"/>
      <c r="D11" s="194" t="s">
        <v>681</v>
      </c>
      <c r="E11" s="90">
        <v>7</v>
      </c>
      <c r="F11" s="172">
        <v>1</v>
      </c>
      <c r="G11" s="78">
        <v>1998</v>
      </c>
      <c r="H11" s="167">
        <f t="shared" si="0"/>
        <v>0</v>
      </c>
      <c r="I11" s="78">
        <v>7</v>
      </c>
      <c r="J11" s="234">
        <f t="shared" si="1"/>
        <v>0</v>
      </c>
      <c r="K11" s="326"/>
    </row>
    <row r="12" spans="1:11" ht="12" customHeight="1" thickBot="1">
      <c r="A12" s="36"/>
      <c r="B12" s="186"/>
      <c r="C12" s="40"/>
      <c r="D12" s="195" t="s">
        <v>684</v>
      </c>
      <c r="E12" s="74">
        <v>4</v>
      </c>
      <c r="F12" s="173">
        <v>1</v>
      </c>
      <c r="G12" s="115">
        <v>2008</v>
      </c>
      <c r="H12" s="167">
        <f t="shared" si="0"/>
        <v>0</v>
      </c>
      <c r="I12" s="115">
        <v>4</v>
      </c>
      <c r="J12" s="234">
        <f t="shared" si="1"/>
        <v>0</v>
      </c>
      <c r="K12" s="327"/>
    </row>
    <row r="13" spans="1:11" ht="21.75" customHeight="1" thickBot="1">
      <c r="A13" s="330">
        <v>2</v>
      </c>
      <c r="B13" s="328" t="s">
        <v>68</v>
      </c>
      <c r="C13" s="37">
        <f>титул!B8</f>
        <v>25</v>
      </c>
      <c r="D13" s="63" t="s">
        <v>164</v>
      </c>
      <c r="E13" s="73">
        <v>2</v>
      </c>
      <c r="F13" s="166">
        <v>1</v>
      </c>
      <c r="G13" s="167">
        <v>2009</v>
      </c>
      <c r="H13" s="167">
        <f t="shared" si="0"/>
        <v>0</v>
      </c>
      <c r="I13" s="167">
        <v>2</v>
      </c>
      <c r="J13" s="234">
        <f t="shared" si="1"/>
        <v>0</v>
      </c>
      <c r="K13" s="325">
        <f>SUM(E13:E30)/C13</f>
        <v>1.8</v>
      </c>
    </row>
    <row r="14" spans="1:11" ht="11.25" customHeight="1" thickBot="1">
      <c r="A14" s="331"/>
      <c r="B14" s="329"/>
      <c r="C14" s="39"/>
      <c r="D14" s="194" t="s">
        <v>165</v>
      </c>
      <c r="E14" s="90">
        <v>1</v>
      </c>
      <c r="F14" s="172">
        <v>1</v>
      </c>
      <c r="G14" s="78">
        <v>2004</v>
      </c>
      <c r="H14" s="167">
        <f t="shared" si="0"/>
        <v>0</v>
      </c>
      <c r="I14" s="78">
        <v>1</v>
      </c>
      <c r="J14" s="234">
        <f t="shared" si="1"/>
        <v>0</v>
      </c>
      <c r="K14" s="326"/>
    </row>
    <row r="15" spans="1:11" ht="23.25" thickBot="1">
      <c r="A15" s="28"/>
      <c r="B15" s="184"/>
      <c r="C15" s="39"/>
      <c r="D15" s="65" t="s">
        <v>0</v>
      </c>
      <c r="E15" s="90">
        <v>2</v>
      </c>
      <c r="F15" s="172">
        <v>1</v>
      </c>
      <c r="G15" s="78">
        <v>2009</v>
      </c>
      <c r="H15" s="167">
        <f t="shared" si="0"/>
        <v>0</v>
      </c>
      <c r="I15" s="78">
        <v>0</v>
      </c>
      <c r="J15" s="234">
        <f t="shared" si="1"/>
        <v>0</v>
      </c>
      <c r="K15" s="326"/>
    </row>
    <row r="16" spans="1:11" ht="11.25" customHeight="1" thickBot="1">
      <c r="A16" s="28"/>
      <c r="B16" s="184"/>
      <c r="C16" s="39"/>
      <c r="D16" s="65" t="s">
        <v>580</v>
      </c>
      <c r="E16" s="90">
        <v>2</v>
      </c>
      <c r="F16" s="172">
        <v>1</v>
      </c>
      <c r="G16" s="78">
        <v>2006</v>
      </c>
      <c r="H16" s="167">
        <f t="shared" si="0"/>
        <v>0</v>
      </c>
      <c r="I16" s="78">
        <v>2</v>
      </c>
      <c r="J16" s="234">
        <f t="shared" si="1"/>
        <v>0</v>
      </c>
      <c r="K16" s="326"/>
    </row>
    <row r="17" spans="1:11" ht="11.25" customHeight="1" thickBot="1">
      <c r="A17" s="28"/>
      <c r="B17" s="184"/>
      <c r="C17" s="39"/>
      <c r="D17" s="193" t="s">
        <v>55</v>
      </c>
      <c r="E17" s="90">
        <v>1</v>
      </c>
      <c r="F17" s="172">
        <v>1</v>
      </c>
      <c r="G17" s="78">
        <v>2002</v>
      </c>
      <c r="H17" s="167">
        <f t="shared" si="0"/>
        <v>0</v>
      </c>
      <c r="I17" s="78">
        <v>1</v>
      </c>
      <c r="J17" s="234">
        <f t="shared" si="1"/>
        <v>0</v>
      </c>
      <c r="K17" s="326"/>
    </row>
    <row r="18" spans="1:11" ht="23.25" thickBot="1">
      <c r="A18" s="28"/>
      <c r="B18" s="184"/>
      <c r="C18" s="39"/>
      <c r="D18" s="65" t="s">
        <v>1</v>
      </c>
      <c r="E18" s="90">
        <v>10</v>
      </c>
      <c r="F18" s="172">
        <v>1</v>
      </c>
      <c r="G18" s="78">
        <v>1996</v>
      </c>
      <c r="H18" s="167">
        <f t="shared" si="0"/>
        <v>0</v>
      </c>
      <c r="I18" s="78">
        <v>0</v>
      </c>
      <c r="J18" s="234">
        <f t="shared" si="1"/>
        <v>0</v>
      </c>
      <c r="K18" s="326"/>
    </row>
    <row r="19" spans="1:11" ht="23.25" thickBot="1">
      <c r="A19" s="28"/>
      <c r="B19" s="184"/>
      <c r="C19" s="39"/>
      <c r="D19" s="65" t="s">
        <v>581</v>
      </c>
      <c r="E19" s="90">
        <v>1</v>
      </c>
      <c r="F19" s="172">
        <v>1</v>
      </c>
      <c r="G19" s="78">
        <v>2001</v>
      </c>
      <c r="H19" s="167">
        <f t="shared" si="0"/>
        <v>0</v>
      </c>
      <c r="I19" s="78">
        <v>1</v>
      </c>
      <c r="J19" s="234">
        <f t="shared" si="1"/>
        <v>0</v>
      </c>
      <c r="K19" s="326"/>
    </row>
    <row r="20" spans="1:11" ht="11.25" customHeight="1" thickBot="1">
      <c r="A20" s="28"/>
      <c r="B20" s="184"/>
      <c r="C20" s="39"/>
      <c r="D20" s="65" t="s">
        <v>508</v>
      </c>
      <c r="E20" s="90">
        <v>2</v>
      </c>
      <c r="F20" s="172">
        <v>1</v>
      </c>
      <c r="G20" s="78">
        <v>1991</v>
      </c>
      <c r="H20" s="167">
        <f t="shared" si="0"/>
        <v>0</v>
      </c>
      <c r="I20" s="78">
        <v>2</v>
      </c>
      <c r="J20" s="234">
        <f t="shared" si="1"/>
        <v>0</v>
      </c>
      <c r="K20" s="326"/>
    </row>
    <row r="21" spans="1:11" ht="11.25" customHeight="1" thickBot="1">
      <c r="A21" s="28"/>
      <c r="B21" s="184"/>
      <c r="C21" s="39"/>
      <c r="D21" s="193" t="s">
        <v>56</v>
      </c>
      <c r="E21" s="90">
        <v>1</v>
      </c>
      <c r="F21" s="172">
        <v>1</v>
      </c>
      <c r="G21" s="78">
        <v>2001</v>
      </c>
      <c r="H21" s="167">
        <f t="shared" si="0"/>
        <v>0</v>
      </c>
      <c r="I21" s="78">
        <v>0</v>
      </c>
      <c r="J21" s="234">
        <f t="shared" si="1"/>
        <v>0</v>
      </c>
      <c r="K21" s="326"/>
    </row>
    <row r="22" spans="1:11" ht="11.25" customHeight="1" thickBot="1">
      <c r="A22" s="28"/>
      <c r="B22" s="184"/>
      <c r="C22" s="39"/>
      <c r="D22" s="65" t="s">
        <v>57</v>
      </c>
      <c r="E22" s="90">
        <v>1</v>
      </c>
      <c r="F22" s="172">
        <v>1</v>
      </c>
      <c r="G22" s="78">
        <v>2007</v>
      </c>
      <c r="H22" s="167">
        <f t="shared" si="0"/>
        <v>0</v>
      </c>
      <c r="I22" s="78">
        <v>1</v>
      </c>
      <c r="J22" s="234">
        <f t="shared" si="1"/>
        <v>0</v>
      </c>
      <c r="K22" s="326"/>
    </row>
    <row r="23" spans="1:11" ht="11.25" customHeight="1" thickBot="1">
      <c r="A23" s="28"/>
      <c r="B23" s="184"/>
      <c r="C23" s="38"/>
      <c r="D23" s="65" t="s">
        <v>579</v>
      </c>
      <c r="E23" s="90">
        <v>1</v>
      </c>
      <c r="F23" s="172">
        <v>1</v>
      </c>
      <c r="G23" s="78">
        <v>2000</v>
      </c>
      <c r="H23" s="167">
        <f t="shared" si="0"/>
        <v>0</v>
      </c>
      <c r="I23" s="78">
        <v>0</v>
      </c>
      <c r="J23" s="234">
        <f t="shared" si="1"/>
        <v>0</v>
      </c>
      <c r="K23" s="326"/>
    </row>
    <row r="24" spans="1:11" ht="11.25" customHeight="1" thickBot="1">
      <c r="A24" s="28"/>
      <c r="B24" s="184"/>
      <c r="C24" s="38"/>
      <c r="D24" s="193" t="s">
        <v>52</v>
      </c>
      <c r="E24" s="90">
        <v>5</v>
      </c>
      <c r="F24" s="172">
        <v>1</v>
      </c>
      <c r="G24" s="78">
        <v>1998</v>
      </c>
      <c r="H24" s="167">
        <f t="shared" si="0"/>
        <v>0</v>
      </c>
      <c r="I24" s="78">
        <v>5</v>
      </c>
      <c r="J24" s="234">
        <f t="shared" si="1"/>
        <v>0</v>
      </c>
      <c r="K24" s="326"/>
    </row>
    <row r="25" spans="1:11" ht="11.25" customHeight="1" thickBot="1">
      <c r="A25" s="28"/>
      <c r="B25" s="184"/>
      <c r="C25" s="38"/>
      <c r="D25" s="193" t="s">
        <v>54</v>
      </c>
      <c r="E25" s="90">
        <v>1</v>
      </c>
      <c r="F25" s="172">
        <v>1</v>
      </c>
      <c r="G25" s="78">
        <v>2000</v>
      </c>
      <c r="H25" s="167">
        <f t="shared" si="0"/>
        <v>0</v>
      </c>
      <c r="I25" s="78">
        <v>0</v>
      </c>
      <c r="J25" s="234">
        <f t="shared" si="1"/>
        <v>0</v>
      </c>
      <c r="K25" s="326"/>
    </row>
    <row r="26" spans="1:11" ht="11.25" customHeight="1" thickBot="1">
      <c r="A26" s="28"/>
      <c r="B26" s="184"/>
      <c r="C26" s="38"/>
      <c r="D26" s="65" t="s">
        <v>135</v>
      </c>
      <c r="E26" s="90">
        <v>7</v>
      </c>
      <c r="F26" s="172">
        <v>1</v>
      </c>
      <c r="G26" s="78">
        <v>2013</v>
      </c>
      <c r="H26" s="167">
        <f t="shared" si="0"/>
        <v>7</v>
      </c>
      <c r="I26" s="78">
        <v>7</v>
      </c>
      <c r="J26" s="234">
        <f t="shared" si="1"/>
        <v>7</v>
      </c>
      <c r="K26" s="326"/>
    </row>
    <row r="27" spans="1:11" ht="11.25" customHeight="1" thickBot="1">
      <c r="A27" s="28"/>
      <c r="B27" s="184"/>
      <c r="C27" s="38"/>
      <c r="D27" s="65" t="s">
        <v>577</v>
      </c>
      <c r="E27" s="90">
        <v>1</v>
      </c>
      <c r="F27" s="172">
        <v>0</v>
      </c>
      <c r="G27" s="78">
        <v>2008</v>
      </c>
      <c r="H27" s="167">
        <f t="shared" si="0"/>
        <v>0</v>
      </c>
      <c r="I27" s="78">
        <v>1</v>
      </c>
      <c r="J27" s="234">
        <f t="shared" si="1"/>
        <v>0</v>
      </c>
      <c r="K27" s="326"/>
    </row>
    <row r="28" spans="1:11" ht="15.75" thickBot="1">
      <c r="A28" s="28"/>
      <c r="B28" s="184"/>
      <c r="C28" s="38"/>
      <c r="D28" s="65" t="s">
        <v>578</v>
      </c>
      <c r="E28" s="90">
        <v>2</v>
      </c>
      <c r="F28" s="172">
        <v>1</v>
      </c>
      <c r="G28" s="78">
        <v>2008</v>
      </c>
      <c r="H28" s="167">
        <f t="shared" si="0"/>
        <v>0</v>
      </c>
      <c r="I28" s="78">
        <v>2</v>
      </c>
      <c r="J28" s="234">
        <f t="shared" si="1"/>
        <v>0</v>
      </c>
      <c r="K28" s="326"/>
    </row>
    <row r="29" spans="1:11" ht="23.25" thickBot="1">
      <c r="A29" s="28"/>
      <c r="B29" s="184"/>
      <c r="C29" s="38"/>
      <c r="D29" s="193" t="s">
        <v>51</v>
      </c>
      <c r="E29" s="90">
        <v>2</v>
      </c>
      <c r="F29" s="172">
        <v>1</v>
      </c>
      <c r="G29" s="78">
        <v>2000</v>
      </c>
      <c r="H29" s="167">
        <f t="shared" si="0"/>
        <v>0</v>
      </c>
      <c r="I29" s="78">
        <v>2</v>
      </c>
      <c r="J29" s="234">
        <f t="shared" si="1"/>
        <v>0</v>
      </c>
      <c r="K29" s="326"/>
    </row>
    <row r="30" spans="1:11" ht="11.25" customHeight="1" thickBot="1">
      <c r="A30" s="36"/>
      <c r="B30" s="186"/>
      <c r="C30" s="41"/>
      <c r="D30" s="246" t="s">
        <v>53</v>
      </c>
      <c r="E30" s="74">
        <v>3</v>
      </c>
      <c r="F30" s="173">
        <v>1</v>
      </c>
      <c r="G30" s="115">
        <v>2009</v>
      </c>
      <c r="H30" s="167">
        <f t="shared" si="0"/>
        <v>0</v>
      </c>
      <c r="I30" s="115">
        <v>0</v>
      </c>
      <c r="J30" s="234">
        <f t="shared" si="1"/>
        <v>0</v>
      </c>
      <c r="K30" s="327"/>
    </row>
    <row r="31" spans="1:11" ht="23.25" thickBot="1">
      <c r="A31" s="35">
        <v>3</v>
      </c>
      <c r="B31" s="183" t="s">
        <v>709</v>
      </c>
      <c r="C31" s="37">
        <f>титул!B8</f>
        <v>25</v>
      </c>
      <c r="D31" s="196" t="s">
        <v>689</v>
      </c>
      <c r="E31" s="73">
        <v>3</v>
      </c>
      <c r="F31" s="166">
        <v>1</v>
      </c>
      <c r="G31" s="167">
        <v>2004</v>
      </c>
      <c r="H31" s="167">
        <f t="shared" si="0"/>
        <v>0</v>
      </c>
      <c r="I31" s="167">
        <v>0</v>
      </c>
      <c r="J31" s="234">
        <f t="shared" si="1"/>
        <v>0</v>
      </c>
      <c r="K31" s="325">
        <f>SUM(E31:E46)/C31</f>
        <v>2.36</v>
      </c>
    </row>
    <row r="32" spans="1:11" ht="23.25" thickBot="1">
      <c r="A32" s="28"/>
      <c r="B32" s="184"/>
      <c r="C32" s="38"/>
      <c r="D32" s="194" t="s">
        <v>507</v>
      </c>
      <c r="E32" s="90">
        <v>2</v>
      </c>
      <c r="F32" s="172">
        <v>1</v>
      </c>
      <c r="G32" s="78">
        <v>2008</v>
      </c>
      <c r="H32" s="167">
        <f t="shared" si="0"/>
        <v>0</v>
      </c>
      <c r="I32" s="78">
        <v>2</v>
      </c>
      <c r="J32" s="234">
        <f t="shared" si="1"/>
        <v>0</v>
      </c>
      <c r="K32" s="326"/>
    </row>
    <row r="33" spans="1:11" ht="15.75" thickBot="1">
      <c r="A33" s="28"/>
      <c r="B33" s="184"/>
      <c r="C33" s="38"/>
      <c r="D33" s="194" t="s">
        <v>688</v>
      </c>
      <c r="E33" s="90">
        <v>2</v>
      </c>
      <c r="F33" s="172">
        <v>1</v>
      </c>
      <c r="G33" s="78">
        <v>2003</v>
      </c>
      <c r="H33" s="167">
        <f t="shared" si="0"/>
        <v>0</v>
      </c>
      <c r="I33" s="78">
        <v>0</v>
      </c>
      <c r="J33" s="234">
        <f t="shared" si="1"/>
        <v>0</v>
      </c>
      <c r="K33" s="326"/>
    </row>
    <row r="34" spans="1:11" ht="15.75" thickBot="1">
      <c r="A34" s="28"/>
      <c r="B34" s="184"/>
      <c r="C34" s="38"/>
      <c r="D34" s="194" t="s">
        <v>691</v>
      </c>
      <c r="E34" s="90">
        <v>2</v>
      </c>
      <c r="F34" s="172">
        <v>1</v>
      </c>
      <c r="G34" s="78">
        <v>2008</v>
      </c>
      <c r="H34" s="167">
        <f t="shared" si="0"/>
        <v>0</v>
      </c>
      <c r="I34" s="78">
        <v>2</v>
      </c>
      <c r="J34" s="234">
        <f t="shared" si="1"/>
        <v>0</v>
      </c>
      <c r="K34" s="326"/>
    </row>
    <row r="35" spans="1:11" ht="11.25" customHeight="1" thickBot="1">
      <c r="A35" s="28"/>
      <c r="B35" s="184"/>
      <c r="C35" s="38"/>
      <c r="D35" s="65" t="s">
        <v>686</v>
      </c>
      <c r="E35" s="90">
        <v>20</v>
      </c>
      <c r="F35" s="172">
        <v>1</v>
      </c>
      <c r="G35" s="78">
        <v>2006</v>
      </c>
      <c r="H35" s="167">
        <f aca="true" t="shared" si="2" ref="H35:H67">IF(G35&gt;2009,E35,0)</f>
        <v>0</v>
      </c>
      <c r="I35" s="78">
        <v>20</v>
      </c>
      <c r="J35" s="234">
        <f aca="true" t="shared" si="3" ref="J35:J67">IF(G35&gt;2009,I35,0)</f>
        <v>0</v>
      </c>
      <c r="K35" s="326"/>
    </row>
    <row r="36" spans="1:11" ht="11.25" customHeight="1" thickBot="1">
      <c r="A36" s="28"/>
      <c r="B36" s="184"/>
      <c r="C36" s="38"/>
      <c r="D36" s="194" t="s">
        <v>696</v>
      </c>
      <c r="E36" s="198">
        <v>2</v>
      </c>
      <c r="F36" s="172">
        <v>1</v>
      </c>
      <c r="G36" s="78">
        <v>2007</v>
      </c>
      <c r="H36" s="167">
        <f t="shared" si="2"/>
        <v>0</v>
      </c>
      <c r="I36" s="78">
        <v>0</v>
      </c>
      <c r="J36" s="234">
        <f t="shared" si="3"/>
        <v>0</v>
      </c>
      <c r="K36" s="326"/>
    </row>
    <row r="37" spans="1:11" ht="21.75" customHeight="1" thickBot="1">
      <c r="A37" s="28"/>
      <c r="B37" s="184"/>
      <c r="C37" s="38"/>
      <c r="D37" s="65" t="s">
        <v>59</v>
      </c>
      <c r="E37" s="90">
        <v>5</v>
      </c>
      <c r="F37" s="172">
        <v>1</v>
      </c>
      <c r="G37" s="78">
        <v>2013</v>
      </c>
      <c r="H37" s="167">
        <f t="shared" si="2"/>
        <v>5</v>
      </c>
      <c r="I37" s="78">
        <v>5</v>
      </c>
      <c r="J37" s="234">
        <f t="shared" si="3"/>
        <v>5</v>
      </c>
      <c r="K37" s="326"/>
    </row>
    <row r="38" spans="1:11" ht="23.25" customHeight="1" thickBot="1">
      <c r="A38" s="28"/>
      <c r="B38" s="184"/>
      <c r="C38" s="38"/>
      <c r="D38" s="65" t="s">
        <v>695</v>
      </c>
      <c r="E38" s="90">
        <v>2</v>
      </c>
      <c r="F38" s="172">
        <v>0</v>
      </c>
      <c r="G38" s="78">
        <v>2003</v>
      </c>
      <c r="H38" s="167">
        <f t="shared" si="2"/>
        <v>0</v>
      </c>
      <c r="I38" s="78">
        <v>2</v>
      </c>
      <c r="J38" s="234">
        <f t="shared" si="3"/>
        <v>0</v>
      </c>
      <c r="K38" s="326"/>
    </row>
    <row r="39" spans="1:11" ht="15.75" thickBot="1">
      <c r="A39" s="28"/>
      <c r="B39" s="184"/>
      <c r="C39" s="38"/>
      <c r="D39" s="194" t="s">
        <v>166</v>
      </c>
      <c r="E39" s="90">
        <v>1</v>
      </c>
      <c r="F39" s="172">
        <v>1</v>
      </c>
      <c r="G39" s="78">
        <v>2008</v>
      </c>
      <c r="H39" s="167">
        <f t="shared" si="2"/>
        <v>0</v>
      </c>
      <c r="I39" s="78">
        <v>1</v>
      </c>
      <c r="J39" s="234">
        <f t="shared" si="3"/>
        <v>0</v>
      </c>
      <c r="K39" s="326"/>
    </row>
    <row r="40" spans="1:11" ht="26.25" customHeight="1" thickBot="1">
      <c r="A40" s="28"/>
      <c r="B40" s="184"/>
      <c r="C40" s="38"/>
      <c r="D40" s="194" t="s">
        <v>694</v>
      </c>
      <c r="E40" s="90">
        <v>8</v>
      </c>
      <c r="F40" s="172">
        <v>1</v>
      </c>
      <c r="G40" s="78">
        <v>2006</v>
      </c>
      <c r="H40" s="167">
        <f t="shared" si="2"/>
        <v>0</v>
      </c>
      <c r="I40" s="78">
        <v>0</v>
      </c>
      <c r="J40" s="234">
        <f t="shared" si="3"/>
        <v>0</v>
      </c>
      <c r="K40" s="326"/>
    </row>
    <row r="41" spans="1:11" ht="26.25" customHeight="1" thickBot="1">
      <c r="A41" s="28"/>
      <c r="B41" s="184"/>
      <c r="C41" s="38"/>
      <c r="D41" s="308" t="s">
        <v>255</v>
      </c>
      <c r="E41" s="273">
        <v>5</v>
      </c>
      <c r="F41" s="274">
        <v>1</v>
      </c>
      <c r="G41" s="275">
        <v>2016</v>
      </c>
      <c r="H41" s="305">
        <f t="shared" si="2"/>
        <v>5</v>
      </c>
      <c r="I41" s="275">
        <v>5</v>
      </c>
      <c r="J41" s="306">
        <f t="shared" si="3"/>
        <v>5</v>
      </c>
      <c r="K41" s="326"/>
    </row>
    <row r="42" spans="1:11" ht="23.25" thickBot="1">
      <c r="A42" s="28"/>
      <c r="B42" s="184"/>
      <c r="C42" s="38"/>
      <c r="D42" s="194" t="s">
        <v>690</v>
      </c>
      <c r="E42" s="90">
        <v>1</v>
      </c>
      <c r="F42" s="172">
        <v>1</v>
      </c>
      <c r="G42" s="78">
        <v>2006</v>
      </c>
      <c r="H42" s="167">
        <f t="shared" si="2"/>
        <v>0</v>
      </c>
      <c r="I42" s="78">
        <v>1</v>
      </c>
      <c r="J42" s="234">
        <f t="shared" si="3"/>
        <v>0</v>
      </c>
      <c r="K42" s="326"/>
    </row>
    <row r="43" spans="1:11" ht="11.25" customHeight="1" thickBot="1">
      <c r="A43" s="28"/>
      <c r="B43" s="184"/>
      <c r="C43" s="38"/>
      <c r="D43" s="194" t="s">
        <v>687</v>
      </c>
      <c r="E43" s="198">
        <v>2</v>
      </c>
      <c r="F43" s="172">
        <v>1</v>
      </c>
      <c r="G43" s="78">
        <v>2002</v>
      </c>
      <c r="H43" s="167">
        <f t="shared" si="2"/>
        <v>0</v>
      </c>
      <c r="I43" s="78">
        <v>2</v>
      </c>
      <c r="J43" s="234">
        <f t="shared" si="3"/>
        <v>0</v>
      </c>
      <c r="K43" s="326"/>
    </row>
    <row r="44" spans="1:11" ht="11.25" customHeight="1" thickBot="1">
      <c r="A44" s="28"/>
      <c r="B44" s="184"/>
      <c r="C44" s="38"/>
      <c r="D44" s="194" t="s">
        <v>693</v>
      </c>
      <c r="E44" s="90">
        <v>1</v>
      </c>
      <c r="F44" s="172">
        <v>1</v>
      </c>
      <c r="G44" s="78">
        <v>2008</v>
      </c>
      <c r="H44" s="167">
        <f t="shared" si="2"/>
        <v>0</v>
      </c>
      <c r="I44" s="78">
        <v>0</v>
      </c>
      <c r="J44" s="234">
        <f t="shared" si="3"/>
        <v>0</v>
      </c>
      <c r="K44" s="326"/>
    </row>
    <row r="45" spans="1:11" ht="15.75" thickBot="1">
      <c r="A45" s="28"/>
      <c r="B45" s="184"/>
      <c r="C45" s="38"/>
      <c r="D45" s="194" t="s">
        <v>697</v>
      </c>
      <c r="E45" s="198">
        <v>1</v>
      </c>
      <c r="F45" s="172">
        <v>1</v>
      </c>
      <c r="G45" s="78">
        <v>2007</v>
      </c>
      <c r="H45" s="167">
        <f t="shared" si="2"/>
        <v>0</v>
      </c>
      <c r="I45" s="78">
        <v>1</v>
      </c>
      <c r="J45" s="234">
        <f t="shared" si="3"/>
        <v>0</v>
      </c>
      <c r="K45" s="326"/>
    </row>
    <row r="46" spans="1:11" ht="23.25" thickBot="1">
      <c r="A46" s="36"/>
      <c r="B46" s="186"/>
      <c r="C46" s="41"/>
      <c r="D46" s="195" t="s">
        <v>692</v>
      </c>
      <c r="E46" s="74">
        <v>2</v>
      </c>
      <c r="F46" s="173">
        <v>1</v>
      </c>
      <c r="G46" s="115">
        <v>2004</v>
      </c>
      <c r="H46" s="167">
        <f t="shared" si="2"/>
        <v>0</v>
      </c>
      <c r="I46" s="115">
        <v>2</v>
      </c>
      <c r="J46" s="234">
        <f t="shared" si="3"/>
        <v>0</v>
      </c>
      <c r="K46" s="327"/>
    </row>
    <row r="47" spans="1:11" ht="23.25" thickBot="1">
      <c r="A47" s="330">
        <v>4</v>
      </c>
      <c r="B47" s="328" t="s">
        <v>30</v>
      </c>
      <c r="C47" s="37">
        <f>титул!B8</f>
        <v>25</v>
      </c>
      <c r="D47" s="63" t="s">
        <v>27</v>
      </c>
      <c r="E47" s="73">
        <v>1</v>
      </c>
      <c r="F47" s="166">
        <v>1</v>
      </c>
      <c r="G47" s="167">
        <v>2008</v>
      </c>
      <c r="H47" s="167">
        <f t="shared" si="2"/>
        <v>0</v>
      </c>
      <c r="I47" s="167">
        <v>0</v>
      </c>
      <c r="J47" s="234">
        <f t="shared" si="3"/>
        <v>0</v>
      </c>
      <c r="K47" s="325">
        <f>SUM(E47:E64)/C47</f>
        <v>1.44</v>
      </c>
    </row>
    <row r="48" spans="1:11" ht="23.25" thickBot="1">
      <c r="A48" s="331"/>
      <c r="B48" s="329"/>
      <c r="C48" s="38"/>
      <c r="D48" s="65" t="s">
        <v>548</v>
      </c>
      <c r="E48" s="90">
        <v>2</v>
      </c>
      <c r="F48" s="172">
        <v>1</v>
      </c>
      <c r="G48" s="78">
        <v>2009</v>
      </c>
      <c r="H48" s="167">
        <f t="shared" si="2"/>
        <v>0</v>
      </c>
      <c r="I48" s="78">
        <v>2</v>
      </c>
      <c r="J48" s="234">
        <f t="shared" si="3"/>
        <v>0</v>
      </c>
      <c r="K48" s="326"/>
    </row>
    <row r="49" spans="1:11" ht="25.5" customHeight="1" thickBot="1">
      <c r="A49" s="28"/>
      <c r="B49" s="184"/>
      <c r="C49" s="38"/>
      <c r="D49" s="65" t="s">
        <v>593</v>
      </c>
      <c r="E49" s="90">
        <v>1</v>
      </c>
      <c r="F49" s="172">
        <v>1</v>
      </c>
      <c r="G49" s="78">
        <v>2010</v>
      </c>
      <c r="H49" s="167">
        <f t="shared" si="2"/>
        <v>1</v>
      </c>
      <c r="I49" s="78">
        <v>1</v>
      </c>
      <c r="J49" s="234">
        <f t="shared" si="3"/>
        <v>1</v>
      </c>
      <c r="K49" s="326"/>
    </row>
    <row r="50" spans="1:11" ht="23.25" thickBot="1">
      <c r="A50" s="28"/>
      <c r="B50" s="184"/>
      <c r="C50" s="38"/>
      <c r="D50" s="65" t="s">
        <v>425</v>
      </c>
      <c r="E50" s="90">
        <v>1</v>
      </c>
      <c r="F50" s="172">
        <v>0</v>
      </c>
      <c r="G50" s="78">
        <v>2008</v>
      </c>
      <c r="H50" s="167">
        <f t="shared" si="2"/>
        <v>0</v>
      </c>
      <c r="I50" s="78">
        <v>1</v>
      </c>
      <c r="J50" s="234">
        <f t="shared" si="3"/>
        <v>0</v>
      </c>
      <c r="K50" s="326"/>
    </row>
    <row r="51" spans="1:11" ht="23.25" thickBot="1">
      <c r="A51" s="28"/>
      <c r="B51" s="184"/>
      <c r="C51" s="38"/>
      <c r="D51" s="65" t="s">
        <v>6</v>
      </c>
      <c r="E51" s="90">
        <v>2</v>
      </c>
      <c r="F51" s="172">
        <v>0</v>
      </c>
      <c r="G51" s="78">
        <v>2009</v>
      </c>
      <c r="H51" s="167">
        <f t="shared" si="2"/>
        <v>0</v>
      </c>
      <c r="I51" s="78">
        <v>2</v>
      </c>
      <c r="J51" s="234">
        <f t="shared" si="3"/>
        <v>0</v>
      </c>
      <c r="K51" s="326"/>
    </row>
    <row r="52" spans="1:11" ht="23.25" thickBot="1">
      <c r="A52" s="28"/>
      <c r="B52" s="184"/>
      <c r="C52" s="38"/>
      <c r="D52" s="65" t="s">
        <v>595</v>
      </c>
      <c r="E52" s="90">
        <v>1</v>
      </c>
      <c r="F52" s="172">
        <v>1</v>
      </c>
      <c r="G52" s="78">
        <v>2008</v>
      </c>
      <c r="H52" s="167">
        <f t="shared" si="2"/>
        <v>0</v>
      </c>
      <c r="I52" s="78">
        <v>0</v>
      </c>
      <c r="J52" s="234">
        <f t="shared" si="3"/>
        <v>0</v>
      </c>
      <c r="K52" s="326"/>
    </row>
    <row r="53" spans="1:11" ht="15.75" thickBot="1">
      <c r="A53" s="28"/>
      <c r="B53" s="184"/>
      <c r="C53" s="38"/>
      <c r="D53" s="65" t="s">
        <v>546</v>
      </c>
      <c r="E53" s="90">
        <v>1</v>
      </c>
      <c r="F53" s="172">
        <v>1</v>
      </c>
      <c r="G53" s="78">
        <v>2004</v>
      </c>
      <c r="H53" s="167">
        <f t="shared" si="2"/>
        <v>0</v>
      </c>
      <c r="I53" s="78">
        <v>1</v>
      </c>
      <c r="J53" s="234">
        <f t="shared" si="3"/>
        <v>0</v>
      </c>
      <c r="K53" s="326"/>
    </row>
    <row r="54" spans="1:11" ht="23.25" thickBot="1">
      <c r="A54" s="28"/>
      <c r="B54" s="184"/>
      <c r="C54" s="38"/>
      <c r="D54" s="65" t="s">
        <v>547</v>
      </c>
      <c r="E54" s="90">
        <v>1</v>
      </c>
      <c r="F54" s="172">
        <v>1</v>
      </c>
      <c r="G54" s="78">
        <v>2004</v>
      </c>
      <c r="H54" s="167">
        <f t="shared" si="2"/>
        <v>0</v>
      </c>
      <c r="I54" s="78">
        <v>1</v>
      </c>
      <c r="J54" s="234">
        <f t="shared" si="3"/>
        <v>0</v>
      </c>
      <c r="K54" s="326"/>
    </row>
    <row r="55" spans="1:11" ht="23.25" thickBot="1">
      <c r="A55" s="28"/>
      <c r="B55" s="184"/>
      <c r="C55" s="38"/>
      <c r="D55" s="65" t="s">
        <v>26</v>
      </c>
      <c r="E55" s="90">
        <v>2</v>
      </c>
      <c r="F55" s="172">
        <v>0</v>
      </c>
      <c r="G55" s="78">
        <v>2003</v>
      </c>
      <c r="H55" s="167">
        <f t="shared" si="2"/>
        <v>0</v>
      </c>
      <c r="I55" s="78">
        <v>2</v>
      </c>
      <c r="J55" s="234">
        <f t="shared" si="3"/>
        <v>0</v>
      </c>
      <c r="K55" s="326"/>
    </row>
    <row r="56" spans="1:11" ht="22.5" customHeight="1" thickBot="1">
      <c r="A56" s="28"/>
      <c r="B56" s="184"/>
      <c r="C56" s="38"/>
      <c r="D56" s="65" t="s">
        <v>2</v>
      </c>
      <c r="E56" s="90">
        <v>1</v>
      </c>
      <c r="F56" s="172">
        <v>1</v>
      </c>
      <c r="G56" s="78">
        <v>2007</v>
      </c>
      <c r="H56" s="167">
        <f t="shared" si="2"/>
        <v>0</v>
      </c>
      <c r="I56" s="78">
        <v>0</v>
      </c>
      <c r="J56" s="234">
        <f t="shared" si="3"/>
        <v>0</v>
      </c>
      <c r="K56" s="326"/>
    </row>
    <row r="57" spans="1:11" ht="22.5" customHeight="1" thickBot="1">
      <c r="A57" s="28"/>
      <c r="B57" s="184"/>
      <c r="C57" s="38"/>
      <c r="D57" s="65" t="s">
        <v>594</v>
      </c>
      <c r="E57" s="90">
        <v>1</v>
      </c>
      <c r="F57" s="172">
        <v>1</v>
      </c>
      <c r="G57" s="78">
        <v>2007</v>
      </c>
      <c r="H57" s="167">
        <f t="shared" si="2"/>
        <v>0</v>
      </c>
      <c r="I57" s="78">
        <v>0</v>
      </c>
      <c r="J57" s="234">
        <f t="shared" si="3"/>
        <v>0</v>
      </c>
      <c r="K57" s="326"/>
    </row>
    <row r="58" spans="1:11" ht="23.25" thickBot="1">
      <c r="A58" s="28"/>
      <c r="B58" s="184"/>
      <c r="C58" s="38"/>
      <c r="D58" s="65" t="s">
        <v>426</v>
      </c>
      <c r="E58" s="90">
        <v>1</v>
      </c>
      <c r="F58" s="172">
        <v>1</v>
      </c>
      <c r="G58" s="78">
        <v>2008</v>
      </c>
      <c r="H58" s="167">
        <f t="shared" si="2"/>
        <v>0</v>
      </c>
      <c r="I58" s="78">
        <v>1</v>
      </c>
      <c r="J58" s="234">
        <f t="shared" si="3"/>
        <v>0</v>
      </c>
      <c r="K58" s="326"/>
    </row>
    <row r="59" spans="1:11" ht="23.25" thickBot="1">
      <c r="A59" s="28"/>
      <c r="B59" s="184"/>
      <c r="C59" s="38"/>
      <c r="D59" s="65" t="s">
        <v>812</v>
      </c>
      <c r="E59" s="90">
        <v>5</v>
      </c>
      <c r="F59" s="172">
        <v>1</v>
      </c>
      <c r="G59" s="78">
        <v>2013</v>
      </c>
      <c r="H59" s="167">
        <f t="shared" si="2"/>
        <v>5</v>
      </c>
      <c r="I59" s="78">
        <v>5</v>
      </c>
      <c r="J59" s="234">
        <f t="shared" si="3"/>
        <v>5</v>
      </c>
      <c r="K59" s="326"/>
    </row>
    <row r="60" spans="1:11" ht="23.25" thickBot="1">
      <c r="A60" s="28"/>
      <c r="B60" s="184"/>
      <c r="C60" s="38"/>
      <c r="D60" s="65" t="s">
        <v>811</v>
      </c>
      <c r="E60" s="90">
        <v>10</v>
      </c>
      <c r="F60" s="172">
        <v>1</v>
      </c>
      <c r="G60" s="78">
        <v>2013</v>
      </c>
      <c r="H60" s="167">
        <f t="shared" si="2"/>
        <v>10</v>
      </c>
      <c r="I60" s="78">
        <v>10</v>
      </c>
      <c r="J60" s="234">
        <f t="shared" si="3"/>
        <v>10</v>
      </c>
      <c r="K60" s="326"/>
    </row>
    <row r="61" spans="1:11" ht="15.75" thickBot="1">
      <c r="A61" s="28"/>
      <c r="B61" s="184"/>
      <c r="C61" s="38"/>
      <c r="D61" s="65" t="s">
        <v>5</v>
      </c>
      <c r="E61" s="90"/>
      <c r="F61" s="172">
        <v>1</v>
      </c>
      <c r="G61" s="78">
        <v>2008</v>
      </c>
      <c r="H61" s="167">
        <f t="shared" si="2"/>
        <v>0</v>
      </c>
      <c r="I61" s="78">
        <v>0</v>
      </c>
      <c r="J61" s="234">
        <f t="shared" si="3"/>
        <v>0</v>
      </c>
      <c r="K61" s="326"/>
    </row>
    <row r="62" spans="1:11" ht="23.25" thickBot="1">
      <c r="A62" s="28"/>
      <c r="B62" s="184"/>
      <c r="C62" s="38"/>
      <c r="D62" s="65" t="s">
        <v>549</v>
      </c>
      <c r="E62" s="90">
        <v>1</v>
      </c>
      <c r="F62" s="172">
        <v>0</v>
      </c>
      <c r="G62" s="78">
        <v>2005</v>
      </c>
      <c r="H62" s="167">
        <f t="shared" si="2"/>
        <v>0</v>
      </c>
      <c r="I62" s="78">
        <v>1</v>
      </c>
      <c r="J62" s="234">
        <f t="shared" si="3"/>
        <v>0</v>
      </c>
      <c r="K62" s="326"/>
    </row>
    <row r="63" spans="1:11" ht="23.25" thickBot="1">
      <c r="A63" s="28"/>
      <c r="B63" s="184"/>
      <c r="C63" s="38"/>
      <c r="D63" s="65" t="s">
        <v>3</v>
      </c>
      <c r="E63" s="90">
        <v>1</v>
      </c>
      <c r="F63" s="172">
        <v>0</v>
      </c>
      <c r="G63" s="78">
        <v>2008</v>
      </c>
      <c r="H63" s="167">
        <f t="shared" si="2"/>
        <v>0</v>
      </c>
      <c r="I63" s="78">
        <v>1</v>
      </c>
      <c r="J63" s="234">
        <f t="shared" si="3"/>
        <v>0</v>
      </c>
      <c r="K63" s="326"/>
    </row>
    <row r="64" spans="1:11" ht="23.25" thickBot="1">
      <c r="A64" s="36"/>
      <c r="B64" s="186"/>
      <c r="C64" s="41"/>
      <c r="D64" s="67" t="s">
        <v>4</v>
      </c>
      <c r="E64" s="74">
        <v>4</v>
      </c>
      <c r="F64" s="173">
        <v>1</v>
      </c>
      <c r="G64" s="115">
        <v>2011</v>
      </c>
      <c r="H64" s="167">
        <f t="shared" si="2"/>
        <v>4</v>
      </c>
      <c r="I64" s="115">
        <v>4</v>
      </c>
      <c r="J64" s="234">
        <f t="shared" si="3"/>
        <v>4</v>
      </c>
      <c r="K64" s="327"/>
    </row>
    <row r="65" spans="1:11" ht="23.25" thickBot="1">
      <c r="A65" s="330">
        <v>5</v>
      </c>
      <c r="B65" s="328" t="s">
        <v>708</v>
      </c>
      <c r="C65" s="37">
        <f>титул!B9</f>
        <v>24</v>
      </c>
      <c r="D65" s="63" t="s">
        <v>285</v>
      </c>
      <c r="E65" s="73">
        <v>1</v>
      </c>
      <c r="F65" s="166">
        <v>1</v>
      </c>
      <c r="G65" s="167">
        <v>2001</v>
      </c>
      <c r="H65" s="167">
        <f t="shared" si="2"/>
        <v>0</v>
      </c>
      <c r="I65" s="167">
        <v>1</v>
      </c>
      <c r="J65" s="234">
        <f t="shared" si="3"/>
        <v>0</v>
      </c>
      <c r="K65" s="325">
        <f>SUM(E65:E71)/C65</f>
        <v>1.25</v>
      </c>
    </row>
    <row r="66" spans="1:11" ht="23.25" thickBot="1">
      <c r="A66" s="331"/>
      <c r="B66" s="329"/>
      <c r="C66" s="38"/>
      <c r="D66" s="65" t="s">
        <v>286</v>
      </c>
      <c r="E66" s="90">
        <v>1</v>
      </c>
      <c r="F66" s="172">
        <v>1</v>
      </c>
      <c r="G66" s="78">
        <v>2006</v>
      </c>
      <c r="H66" s="167">
        <f t="shared" si="2"/>
        <v>0</v>
      </c>
      <c r="I66" s="78">
        <v>0</v>
      </c>
      <c r="J66" s="234">
        <f t="shared" si="3"/>
        <v>0</v>
      </c>
      <c r="K66" s="326"/>
    </row>
    <row r="67" spans="1:11" ht="23.25" thickBot="1">
      <c r="A67" s="28"/>
      <c r="B67" s="184"/>
      <c r="C67" s="38"/>
      <c r="D67" s="65" t="s">
        <v>287</v>
      </c>
      <c r="E67" s="90">
        <v>3</v>
      </c>
      <c r="F67" s="172">
        <v>0</v>
      </c>
      <c r="G67" s="78">
        <v>2009</v>
      </c>
      <c r="H67" s="167">
        <f t="shared" si="2"/>
        <v>0</v>
      </c>
      <c r="I67" s="78">
        <v>3</v>
      </c>
      <c r="J67" s="234">
        <f t="shared" si="3"/>
        <v>0</v>
      </c>
      <c r="K67" s="326"/>
    </row>
    <row r="68" spans="1:11" ht="23.25" thickBot="1">
      <c r="A68" s="28"/>
      <c r="B68" s="184"/>
      <c r="C68" s="38"/>
      <c r="D68" s="65" t="s">
        <v>571</v>
      </c>
      <c r="E68" s="90">
        <v>5</v>
      </c>
      <c r="F68" s="172">
        <v>1</v>
      </c>
      <c r="G68" s="78">
        <v>2010</v>
      </c>
      <c r="H68" s="167">
        <f aca="true" t="shared" si="4" ref="H68:H99">IF(G68&gt;2009,E68,0)</f>
        <v>5</v>
      </c>
      <c r="I68" s="78">
        <v>5</v>
      </c>
      <c r="J68" s="234">
        <f aca="true" t="shared" si="5" ref="J68:J99">IF(G68&gt;2009,I68,0)</f>
        <v>5</v>
      </c>
      <c r="K68" s="326"/>
    </row>
    <row r="69" spans="1:11" ht="23.25" thickBot="1">
      <c r="A69" s="28"/>
      <c r="B69" s="184"/>
      <c r="C69" s="38"/>
      <c r="D69" s="169" t="s">
        <v>379</v>
      </c>
      <c r="E69" s="90">
        <v>15</v>
      </c>
      <c r="F69" s="172">
        <v>1</v>
      </c>
      <c r="G69" s="78">
        <v>2014</v>
      </c>
      <c r="H69" s="167">
        <f t="shared" si="4"/>
        <v>15</v>
      </c>
      <c r="I69" s="78">
        <v>15</v>
      </c>
      <c r="J69" s="234">
        <f t="shared" si="5"/>
        <v>15</v>
      </c>
      <c r="K69" s="326"/>
    </row>
    <row r="70" spans="1:11" ht="23.25" thickBot="1">
      <c r="A70" s="28"/>
      <c r="B70" s="184"/>
      <c r="C70" s="38"/>
      <c r="D70" s="65" t="s">
        <v>679</v>
      </c>
      <c r="E70" s="90">
        <v>3</v>
      </c>
      <c r="F70" s="172">
        <v>1</v>
      </c>
      <c r="G70" s="78">
        <v>2006</v>
      </c>
      <c r="H70" s="167">
        <f t="shared" si="4"/>
        <v>0</v>
      </c>
      <c r="I70" s="78">
        <v>3</v>
      </c>
      <c r="J70" s="234">
        <f t="shared" si="5"/>
        <v>0</v>
      </c>
      <c r="K70" s="326"/>
    </row>
    <row r="71" spans="1:11" ht="23.25" thickBot="1">
      <c r="A71" s="36"/>
      <c r="B71" s="186"/>
      <c r="C71" s="41"/>
      <c r="D71" s="67" t="s">
        <v>152</v>
      </c>
      <c r="E71" s="74">
        <v>2</v>
      </c>
      <c r="F71" s="173">
        <v>1</v>
      </c>
      <c r="G71" s="115">
        <v>2001</v>
      </c>
      <c r="H71" s="167">
        <f t="shared" si="4"/>
        <v>0</v>
      </c>
      <c r="I71" s="115">
        <v>2</v>
      </c>
      <c r="J71" s="234">
        <f t="shared" si="5"/>
        <v>0</v>
      </c>
      <c r="K71" s="327"/>
    </row>
    <row r="72" spans="1:11" ht="23.25" customHeight="1" thickBot="1">
      <c r="A72" s="330">
        <v>6</v>
      </c>
      <c r="B72" s="328" t="s">
        <v>613</v>
      </c>
      <c r="C72" s="37">
        <f>титул!B9</f>
        <v>24</v>
      </c>
      <c r="D72" s="63" t="s">
        <v>40</v>
      </c>
      <c r="E72" s="73">
        <v>1</v>
      </c>
      <c r="F72" s="166">
        <v>1</v>
      </c>
      <c r="G72" s="167">
        <v>2005</v>
      </c>
      <c r="H72" s="167">
        <f t="shared" si="4"/>
        <v>0</v>
      </c>
      <c r="I72" s="167">
        <v>1</v>
      </c>
      <c r="J72" s="234">
        <f t="shared" si="5"/>
        <v>0</v>
      </c>
      <c r="K72" s="325">
        <f>SUM(E72:E84)/C72</f>
        <v>2.2083333333333335</v>
      </c>
    </row>
    <row r="73" spans="1:11" ht="27" customHeight="1" thickBot="1">
      <c r="A73" s="331"/>
      <c r="B73" s="329"/>
      <c r="C73" s="38"/>
      <c r="D73" s="65" t="s">
        <v>38</v>
      </c>
      <c r="E73" s="90">
        <v>1</v>
      </c>
      <c r="F73" s="172">
        <v>1</v>
      </c>
      <c r="G73" s="78">
        <v>2006</v>
      </c>
      <c r="H73" s="167">
        <f t="shared" si="4"/>
        <v>0</v>
      </c>
      <c r="I73" s="78">
        <v>0</v>
      </c>
      <c r="J73" s="234">
        <f t="shared" si="5"/>
        <v>0</v>
      </c>
      <c r="K73" s="326"/>
    </row>
    <row r="74" spans="1:11" ht="23.25" thickBot="1">
      <c r="A74" s="28"/>
      <c r="B74" s="184"/>
      <c r="C74" s="38"/>
      <c r="D74" s="65" t="s">
        <v>677</v>
      </c>
      <c r="E74" s="90">
        <v>2</v>
      </c>
      <c r="F74" s="172">
        <v>1</v>
      </c>
      <c r="G74" s="78">
        <v>2004</v>
      </c>
      <c r="H74" s="167">
        <f t="shared" si="4"/>
        <v>0</v>
      </c>
      <c r="I74" s="78">
        <v>2</v>
      </c>
      <c r="J74" s="234">
        <f t="shared" si="5"/>
        <v>0</v>
      </c>
      <c r="K74" s="326"/>
    </row>
    <row r="75" spans="1:11" ht="23.25" thickBot="1">
      <c r="A75" s="28"/>
      <c r="B75" s="184"/>
      <c r="C75" s="38"/>
      <c r="D75" s="65" t="s">
        <v>676</v>
      </c>
      <c r="E75" s="90">
        <v>1</v>
      </c>
      <c r="F75" s="172">
        <v>1</v>
      </c>
      <c r="G75" s="78">
        <v>2010</v>
      </c>
      <c r="H75" s="167">
        <f t="shared" si="4"/>
        <v>1</v>
      </c>
      <c r="I75" s="78">
        <v>1</v>
      </c>
      <c r="J75" s="234">
        <f t="shared" si="5"/>
        <v>1</v>
      </c>
      <c r="K75" s="326"/>
    </row>
    <row r="76" spans="1:11" ht="23.25" thickBot="1">
      <c r="A76" s="28"/>
      <c r="B76" s="184"/>
      <c r="C76" s="38"/>
      <c r="D76" s="65" t="s">
        <v>39</v>
      </c>
      <c r="E76" s="90">
        <v>3</v>
      </c>
      <c r="F76" s="172">
        <v>1</v>
      </c>
      <c r="G76" s="78">
        <v>2007</v>
      </c>
      <c r="H76" s="167">
        <f t="shared" si="4"/>
        <v>0</v>
      </c>
      <c r="I76" s="78">
        <v>3</v>
      </c>
      <c r="J76" s="234">
        <f t="shared" si="5"/>
        <v>0</v>
      </c>
      <c r="K76" s="326"/>
    </row>
    <row r="77" spans="1:11" ht="23.25" thickBot="1">
      <c r="A77" s="28"/>
      <c r="B77" s="184"/>
      <c r="C77" s="38"/>
      <c r="D77" s="65" t="s">
        <v>479</v>
      </c>
      <c r="E77" s="90">
        <v>10</v>
      </c>
      <c r="F77" s="172">
        <v>1</v>
      </c>
      <c r="G77" s="78">
        <v>2013</v>
      </c>
      <c r="H77" s="167">
        <f t="shared" si="4"/>
        <v>10</v>
      </c>
      <c r="I77" s="78">
        <v>10</v>
      </c>
      <c r="J77" s="234">
        <f t="shared" si="5"/>
        <v>10</v>
      </c>
      <c r="K77" s="326"/>
    </row>
    <row r="78" spans="1:11" ht="23.25" thickBot="1">
      <c r="A78" s="28"/>
      <c r="B78" s="184"/>
      <c r="C78" s="38"/>
      <c r="D78" s="65" t="s">
        <v>167</v>
      </c>
      <c r="E78" s="90">
        <v>3</v>
      </c>
      <c r="F78" s="172">
        <v>1</v>
      </c>
      <c r="G78" s="78">
        <v>2006</v>
      </c>
      <c r="H78" s="167">
        <f t="shared" si="4"/>
        <v>0</v>
      </c>
      <c r="I78" s="78">
        <v>3</v>
      </c>
      <c r="J78" s="234">
        <f t="shared" si="5"/>
        <v>0</v>
      </c>
      <c r="K78" s="326"/>
    </row>
    <row r="79" spans="1:11" ht="23.25" thickBot="1">
      <c r="A79" s="28"/>
      <c r="B79" s="184"/>
      <c r="C79" s="38"/>
      <c r="D79" s="65" t="s">
        <v>41</v>
      </c>
      <c r="E79" s="90">
        <v>2</v>
      </c>
      <c r="F79" s="172">
        <v>1</v>
      </c>
      <c r="G79" s="78">
        <v>2005</v>
      </c>
      <c r="H79" s="167">
        <f t="shared" si="4"/>
        <v>0</v>
      </c>
      <c r="I79" s="78">
        <v>1</v>
      </c>
      <c r="J79" s="234">
        <f t="shared" si="5"/>
        <v>0</v>
      </c>
      <c r="K79" s="326"/>
    </row>
    <row r="80" spans="1:11" ht="20.25" customHeight="1" thickBot="1">
      <c r="A80" s="28"/>
      <c r="B80" s="184"/>
      <c r="C80" s="38"/>
      <c r="D80" s="65" t="s">
        <v>675</v>
      </c>
      <c r="E80" s="90">
        <v>1</v>
      </c>
      <c r="F80" s="172">
        <v>1</v>
      </c>
      <c r="G80" s="78">
        <v>2001</v>
      </c>
      <c r="H80" s="167">
        <f t="shared" si="4"/>
        <v>0</v>
      </c>
      <c r="I80" s="78">
        <v>1</v>
      </c>
      <c r="J80" s="234">
        <f t="shared" si="5"/>
        <v>0</v>
      </c>
      <c r="K80" s="326"/>
    </row>
    <row r="81" spans="1:11" ht="24.75" customHeight="1" thickBot="1">
      <c r="A81" s="28"/>
      <c r="B81" s="184"/>
      <c r="C81" s="38"/>
      <c r="D81" s="65" t="s">
        <v>480</v>
      </c>
      <c r="E81" s="90">
        <v>1</v>
      </c>
      <c r="F81" s="172">
        <v>1</v>
      </c>
      <c r="G81" s="78">
        <v>2006</v>
      </c>
      <c r="H81" s="167">
        <f t="shared" si="4"/>
        <v>0</v>
      </c>
      <c r="I81" s="78">
        <v>1</v>
      </c>
      <c r="J81" s="234">
        <f t="shared" si="5"/>
        <v>0</v>
      </c>
      <c r="K81" s="326"/>
    </row>
    <row r="82" spans="1:11" ht="23.25" thickBot="1">
      <c r="A82" s="28"/>
      <c r="B82" s="184"/>
      <c r="C82" s="38"/>
      <c r="D82" s="65" t="s">
        <v>678</v>
      </c>
      <c r="E82" s="90">
        <v>22</v>
      </c>
      <c r="F82" s="172">
        <v>1</v>
      </c>
      <c r="G82" s="78">
        <v>2000</v>
      </c>
      <c r="H82" s="167">
        <f t="shared" si="4"/>
        <v>0</v>
      </c>
      <c r="I82" s="78">
        <v>0</v>
      </c>
      <c r="J82" s="234">
        <f t="shared" si="5"/>
        <v>0</v>
      </c>
      <c r="K82" s="326"/>
    </row>
    <row r="83" spans="1:11" ht="23.25" thickBot="1">
      <c r="A83" s="28"/>
      <c r="B83" s="184"/>
      <c r="C83" s="38"/>
      <c r="D83" s="65" t="s">
        <v>43</v>
      </c>
      <c r="E83" s="90">
        <v>3</v>
      </c>
      <c r="F83" s="172">
        <v>1</v>
      </c>
      <c r="G83" s="78">
        <v>2007</v>
      </c>
      <c r="H83" s="167">
        <f t="shared" si="4"/>
        <v>0</v>
      </c>
      <c r="I83" s="78">
        <v>0</v>
      </c>
      <c r="J83" s="234">
        <f t="shared" si="5"/>
        <v>0</v>
      </c>
      <c r="K83" s="326"/>
    </row>
    <row r="84" spans="1:11" ht="23.25" thickBot="1">
      <c r="A84" s="36"/>
      <c r="B84" s="186"/>
      <c r="C84" s="41"/>
      <c r="D84" s="67" t="s">
        <v>42</v>
      </c>
      <c r="E84" s="74">
        <v>3</v>
      </c>
      <c r="F84" s="173">
        <v>1</v>
      </c>
      <c r="G84" s="115">
        <v>2009</v>
      </c>
      <c r="H84" s="167">
        <f t="shared" si="4"/>
        <v>0</v>
      </c>
      <c r="I84" s="115">
        <v>3</v>
      </c>
      <c r="J84" s="234">
        <f t="shared" si="5"/>
        <v>0</v>
      </c>
      <c r="K84" s="327"/>
    </row>
    <row r="85" spans="1:11" ht="23.25" thickBot="1">
      <c r="A85" s="35">
        <v>7</v>
      </c>
      <c r="B85" s="183" t="s">
        <v>71</v>
      </c>
      <c r="C85" s="37">
        <f>титул!B8</f>
        <v>25</v>
      </c>
      <c r="D85" s="196" t="s">
        <v>761</v>
      </c>
      <c r="E85" s="73">
        <v>1</v>
      </c>
      <c r="F85" s="166">
        <v>1</v>
      </c>
      <c r="G85" s="167">
        <v>2007</v>
      </c>
      <c r="H85" s="167">
        <f t="shared" si="4"/>
        <v>0</v>
      </c>
      <c r="I85" s="167">
        <v>1</v>
      </c>
      <c r="J85" s="234">
        <f t="shared" si="5"/>
        <v>0</v>
      </c>
      <c r="K85" s="325">
        <f>SUM(E85:E99)/C85</f>
        <v>2</v>
      </c>
    </row>
    <row r="86" spans="1:11" ht="11.25" customHeight="1" thickBot="1">
      <c r="A86" s="28"/>
      <c r="B86" s="184"/>
      <c r="C86" s="38"/>
      <c r="D86" s="194" t="s">
        <v>150</v>
      </c>
      <c r="E86" s="90">
        <v>1</v>
      </c>
      <c r="F86" s="172">
        <v>0</v>
      </c>
      <c r="G86" s="78">
        <v>2008</v>
      </c>
      <c r="H86" s="167">
        <f t="shared" si="4"/>
        <v>0</v>
      </c>
      <c r="I86" s="78">
        <v>1</v>
      </c>
      <c r="J86" s="234">
        <f t="shared" si="5"/>
        <v>0</v>
      </c>
      <c r="K86" s="326"/>
    </row>
    <row r="87" spans="1:11" ht="11.25" customHeight="1" thickBot="1">
      <c r="A87" s="28"/>
      <c r="B87" s="184"/>
      <c r="C87" s="38"/>
      <c r="D87" s="194" t="s">
        <v>763</v>
      </c>
      <c r="E87" s="90">
        <v>3</v>
      </c>
      <c r="F87" s="172">
        <v>0</v>
      </c>
      <c r="G87" s="78">
        <v>2003</v>
      </c>
      <c r="H87" s="167">
        <f t="shared" si="4"/>
        <v>0</v>
      </c>
      <c r="I87" s="78">
        <v>3</v>
      </c>
      <c r="J87" s="234">
        <f t="shared" si="5"/>
        <v>0</v>
      </c>
      <c r="K87" s="326"/>
    </row>
    <row r="88" spans="1:11" ht="23.25" customHeight="1" thickBot="1">
      <c r="A88" s="28"/>
      <c r="B88" s="184"/>
      <c r="C88" s="38"/>
      <c r="D88" s="65" t="s">
        <v>382</v>
      </c>
      <c r="E88" s="90">
        <v>5</v>
      </c>
      <c r="F88" s="172">
        <v>1</v>
      </c>
      <c r="G88" s="78">
        <v>2014</v>
      </c>
      <c r="H88" s="167">
        <f t="shared" si="4"/>
        <v>5</v>
      </c>
      <c r="I88" s="78">
        <v>5</v>
      </c>
      <c r="J88" s="234">
        <f t="shared" si="5"/>
        <v>5</v>
      </c>
      <c r="K88" s="326"/>
    </row>
    <row r="89" spans="1:11" ht="11.25" customHeight="1" thickBot="1">
      <c r="A89" s="28"/>
      <c r="B89" s="184"/>
      <c r="C89" s="38"/>
      <c r="D89" s="65" t="s">
        <v>390</v>
      </c>
      <c r="E89" s="90">
        <v>1</v>
      </c>
      <c r="F89" s="172">
        <v>0</v>
      </c>
      <c r="G89" s="78">
        <v>2003</v>
      </c>
      <c r="H89" s="167">
        <f t="shared" si="4"/>
        <v>0</v>
      </c>
      <c r="I89" s="78">
        <v>1</v>
      </c>
      <c r="J89" s="234">
        <f t="shared" si="5"/>
        <v>0</v>
      </c>
      <c r="K89" s="326"/>
    </row>
    <row r="90" spans="1:11" ht="11.25" customHeight="1" thickBot="1">
      <c r="A90" s="28"/>
      <c r="B90" s="184"/>
      <c r="C90" s="38"/>
      <c r="D90" s="65" t="s">
        <v>389</v>
      </c>
      <c r="E90" s="90">
        <v>5</v>
      </c>
      <c r="F90" s="172">
        <v>1</v>
      </c>
      <c r="G90" s="78">
        <v>2013</v>
      </c>
      <c r="H90" s="167">
        <f t="shared" si="4"/>
        <v>5</v>
      </c>
      <c r="I90" s="78">
        <v>5</v>
      </c>
      <c r="J90" s="234">
        <f t="shared" si="5"/>
        <v>5</v>
      </c>
      <c r="K90" s="326"/>
    </row>
    <row r="91" spans="1:11" ht="15.75" thickBot="1">
      <c r="A91" s="28"/>
      <c r="B91" s="184"/>
      <c r="C91" s="38"/>
      <c r="D91" s="194" t="s">
        <v>21</v>
      </c>
      <c r="E91" s="90">
        <v>1</v>
      </c>
      <c r="F91" s="172">
        <v>1</v>
      </c>
      <c r="G91" s="78">
        <v>1999</v>
      </c>
      <c r="H91" s="167">
        <f t="shared" si="4"/>
        <v>0</v>
      </c>
      <c r="I91" s="78">
        <v>1</v>
      </c>
      <c r="J91" s="234">
        <f t="shared" si="5"/>
        <v>0</v>
      </c>
      <c r="K91" s="326"/>
    </row>
    <row r="92" spans="1:11" ht="23.25" thickBot="1">
      <c r="A92" s="28"/>
      <c r="B92" s="184"/>
      <c r="C92" s="38"/>
      <c r="D92" s="194" t="s">
        <v>28</v>
      </c>
      <c r="E92" s="90">
        <v>1</v>
      </c>
      <c r="F92" s="172">
        <v>1</v>
      </c>
      <c r="G92" s="78">
        <v>2005</v>
      </c>
      <c r="H92" s="167">
        <f t="shared" si="4"/>
        <v>0</v>
      </c>
      <c r="I92" s="78">
        <v>1</v>
      </c>
      <c r="J92" s="234">
        <f t="shared" si="5"/>
        <v>0</v>
      </c>
      <c r="K92" s="326"/>
    </row>
    <row r="93" spans="1:11" ht="23.25" thickBot="1">
      <c r="A93" s="28"/>
      <c r="B93" s="184"/>
      <c r="C93" s="38"/>
      <c r="D93" s="169" t="s">
        <v>151</v>
      </c>
      <c r="E93" s="90">
        <v>1</v>
      </c>
      <c r="F93" s="172">
        <v>1</v>
      </c>
      <c r="G93" s="78">
        <v>2008</v>
      </c>
      <c r="H93" s="167">
        <f t="shared" si="4"/>
        <v>0</v>
      </c>
      <c r="I93" s="78">
        <v>1</v>
      </c>
      <c r="J93" s="234">
        <f t="shared" si="5"/>
        <v>0</v>
      </c>
      <c r="K93" s="326"/>
    </row>
    <row r="94" spans="1:11" ht="15.75" thickBot="1">
      <c r="A94" s="28"/>
      <c r="B94" s="184"/>
      <c r="C94" s="38"/>
      <c r="D94" s="194" t="s">
        <v>758</v>
      </c>
      <c r="E94" s="90">
        <v>2</v>
      </c>
      <c r="F94" s="172">
        <v>1</v>
      </c>
      <c r="G94" s="78">
        <v>2006</v>
      </c>
      <c r="H94" s="167">
        <f t="shared" si="4"/>
        <v>0</v>
      </c>
      <c r="I94" s="78">
        <v>2</v>
      </c>
      <c r="J94" s="234">
        <f t="shared" si="5"/>
        <v>0</v>
      </c>
      <c r="K94" s="326"/>
    </row>
    <row r="95" spans="1:11" ht="23.25" thickBot="1">
      <c r="A95" s="28"/>
      <c r="B95" s="184"/>
      <c r="C95" s="38"/>
      <c r="D95" s="194" t="s">
        <v>22</v>
      </c>
      <c r="E95" s="90">
        <v>10</v>
      </c>
      <c r="F95" s="172">
        <v>1</v>
      </c>
      <c r="G95" s="78">
        <v>2008</v>
      </c>
      <c r="H95" s="167">
        <f t="shared" si="4"/>
        <v>0</v>
      </c>
      <c r="I95" s="78">
        <v>0</v>
      </c>
      <c r="J95" s="234">
        <f t="shared" si="5"/>
        <v>0</v>
      </c>
      <c r="K95" s="326"/>
    </row>
    <row r="96" spans="1:11" ht="23.25" thickBot="1">
      <c r="A96" s="28"/>
      <c r="B96" s="184"/>
      <c r="C96" s="38"/>
      <c r="D96" s="194" t="s">
        <v>762</v>
      </c>
      <c r="E96" s="90">
        <v>1</v>
      </c>
      <c r="F96" s="172">
        <v>1</v>
      </c>
      <c r="G96" s="78">
        <v>2007</v>
      </c>
      <c r="H96" s="167">
        <f t="shared" si="4"/>
        <v>0</v>
      </c>
      <c r="I96" s="78">
        <v>1</v>
      </c>
      <c r="J96" s="234">
        <f t="shared" si="5"/>
        <v>0</v>
      </c>
      <c r="K96" s="326"/>
    </row>
    <row r="97" spans="1:11" ht="23.25" thickBot="1">
      <c r="A97" s="28"/>
      <c r="B97" s="184"/>
      <c r="C97" s="38"/>
      <c r="D97" s="194" t="s">
        <v>760</v>
      </c>
      <c r="E97" s="90">
        <v>11</v>
      </c>
      <c r="F97" s="172">
        <v>1</v>
      </c>
      <c r="G97" s="78">
        <v>2009</v>
      </c>
      <c r="H97" s="167">
        <f t="shared" si="4"/>
        <v>0</v>
      </c>
      <c r="I97" s="78">
        <v>0</v>
      </c>
      <c r="J97" s="234">
        <f t="shared" si="5"/>
        <v>0</v>
      </c>
      <c r="K97" s="326"/>
    </row>
    <row r="98" spans="1:11" ht="23.25" thickBot="1">
      <c r="A98" s="28"/>
      <c r="B98" s="184"/>
      <c r="C98" s="38"/>
      <c r="D98" s="194" t="s">
        <v>759</v>
      </c>
      <c r="E98" s="90">
        <v>6</v>
      </c>
      <c r="F98" s="172">
        <v>0</v>
      </c>
      <c r="G98" s="78">
        <v>2005</v>
      </c>
      <c r="H98" s="167">
        <f t="shared" si="4"/>
        <v>0</v>
      </c>
      <c r="I98" s="78">
        <v>0</v>
      </c>
      <c r="J98" s="234">
        <f t="shared" si="5"/>
        <v>0</v>
      </c>
      <c r="K98" s="326"/>
    </row>
    <row r="99" spans="1:11" ht="23.25" thickBot="1">
      <c r="A99" s="36"/>
      <c r="B99" s="186"/>
      <c r="C99" s="41"/>
      <c r="D99" s="195" t="s">
        <v>764</v>
      </c>
      <c r="E99" s="74">
        <v>1</v>
      </c>
      <c r="F99" s="173">
        <v>1</v>
      </c>
      <c r="G99" s="115">
        <v>2004</v>
      </c>
      <c r="H99" s="167">
        <f t="shared" si="4"/>
        <v>0</v>
      </c>
      <c r="I99" s="115">
        <v>1</v>
      </c>
      <c r="J99" s="234">
        <f t="shared" si="5"/>
        <v>0</v>
      </c>
      <c r="K99" s="327"/>
    </row>
    <row r="100" spans="1:11" ht="60.75" thickBot="1">
      <c r="A100" s="28">
        <v>8</v>
      </c>
      <c r="B100" s="184" t="s">
        <v>614</v>
      </c>
      <c r="C100" s="37">
        <f>титул!B9</f>
        <v>24</v>
      </c>
      <c r="D100" s="194" t="s">
        <v>204</v>
      </c>
      <c r="E100" s="90">
        <v>2</v>
      </c>
      <c r="F100" s="230">
        <v>0</v>
      </c>
      <c r="G100" s="133">
        <v>2007</v>
      </c>
      <c r="H100" s="167">
        <f aca="true" t="shared" si="6" ref="H100:H131">IF(G100&gt;2009,E100,0)</f>
        <v>0</v>
      </c>
      <c r="I100" s="133">
        <v>2</v>
      </c>
      <c r="J100" s="234">
        <f aca="true" t="shared" si="7" ref="J100:J131">IF(G100&gt;2009,I100,0)</f>
        <v>0</v>
      </c>
      <c r="K100" s="228"/>
    </row>
    <row r="101" spans="1:11" ht="15.75" thickBot="1">
      <c r="A101" s="28"/>
      <c r="B101" s="184"/>
      <c r="C101" s="39"/>
      <c r="D101" s="194" t="s">
        <v>278</v>
      </c>
      <c r="E101" s="90">
        <v>3</v>
      </c>
      <c r="F101" s="230">
        <v>0</v>
      </c>
      <c r="G101" s="133">
        <v>2002</v>
      </c>
      <c r="H101" s="167">
        <f t="shared" si="6"/>
        <v>0</v>
      </c>
      <c r="I101" s="133">
        <v>3</v>
      </c>
      <c r="J101" s="234">
        <f t="shared" si="7"/>
        <v>0</v>
      </c>
      <c r="K101" s="228"/>
    </row>
    <row r="102" spans="1:11" ht="15.75" thickBot="1">
      <c r="A102" s="28"/>
      <c r="B102" s="184"/>
      <c r="C102" s="38"/>
      <c r="D102" s="194" t="s">
        <v>205</v>
      </c>
      <c r="E102" s="90">
        <v>1</v>
      </c>
      <c r="F102" s="230">
        <v>0</v>
      </c>
      <c r="G102" s="133">
        <v>2008</v>
      </c>
      <c r="H102" s="167">
        <f t="shared" si="6"/>
        <v>0</v>
      </c>
      <c r="I102" s="133">
        <v>1</v>
      </c>
      <c r="J102" s="234">
        <f t="shared" si="7"/>
        <v>0</v>
      </c>
      <c r="K102" s="228"/>
    </row>
    <row r="103" spans="1:11" ht="23.25" customHeight="1" thickBot="1">
      <c r="A103" s="36"/>
      <c r="B103" s="186"/>
      <c r="C103" s="38"/>
      <c r="D103" s="194" t="s">
        <v>277</v>
      </c>
      <c r="E103" s="90">
        <v>5</v>
      </c>
      <c r="F103" s="230">
        <v>1</v>
      </c>
      <c r="G103" s="133">
        <v>2009</v>
      </c>
      <c r="H103" s="167">
        <f t="shared" si="6"/>
        <v>0</v>
      </c>
      <c r="I103" s="133">
        <v>5</v>
      </c>
      <c r="J103" s="234">
        <f t="shared" si="7"/>
        <v>0</v>
      </c>
      <c r="K103" s="228"/>
    </row>
    <row r="104" spans="1:11" ht="23.25" thickBot="1">
      <c r="A104" s="28">
        <v>9</v>
      </c>
      <c r="B104" s="184" t="s">
        <v>8</v>
      </c>
      <c r="C104" s="37">
        <f>титул!B9</f>
        <v>24</v>
      </c>
      <c r="D104" s="251" t="s">
        <v>176</v>
      </c>
      <c r="E104" s="252">
        <v>1</v>
      </c>
      <c r="F104" s="166">
        <v>1</v>
      </c>
      <c r="G104" s="167">
        <v>2005</v>
      </c>
      <c r="H104" s="167">
        <f t="shared" si="6"/>
        <v>0</v>
      </c>
      <c r="I104" s="167">
        <v>0</v>
      </c>
      <c r="J104" s="234">
        <f t="shared" si="7"/>
        <v>0</v>
      </c>
      <c r="K104" s="325">
        <f>SUM(H104:H110)/C104</f>
        <v>0</v>
      </c>
    </row>
    <row r="105" spans="1:11" ht="23.25" thickBot="1">
      <c r="A105" s="28"/>
      <c r="B105" s="184"/>
      <c r="C105" s="38"/>
      <c r="D105" s="253" t="s">
        <v>827</v>
      </c>
      <c r="E105" s="254">
        <v>1</v>
      </c>
      <c r="F105" s="172">
        <v>0</v>
      </c>
      <c r="G105" s="78">
        <v>2003</v>
      </c>
      <c r="H105" s="167">
        <f t="shared" si="6"/>
        <v>0</v>
      </c>
      <c r="I105" s="78">
        <v>0</v>
      </c>
      <c r="J105" s="234">
        <f t="shared" si="7"/>
        <v>0</v>
      </c>
      <c r="K105" s="326"/>
    </row>
    <row r="106" spans="1:11" ht="23.25" thickBot="1">
      <c r="A106" s="28"/>
      <c r="B106" s="184"/>
      <c r="C106" s="38"/>
      <c r="D106" s="253" t="s">
        <v>826</v>
      </c>
      <c r="E106" s="254">
        <v>1</v>
      </c>
      <c r="F106" s="172">
        <v>0</v>
      </c>
      <c r="G106" s="78">
        <v>2001</v>
      </c>
      <c r="H106" s="167">
        <f t="shared" si="6"/>
        <v>0</v>
      </c>
      <c r="I106" s="78">
        <v>1</v>
      </c>
      <c r="J106" s="234">
        <f t="shared" si="7"/>
        <v>0</v>
      </c>
      <c r="K106" s="326"/>
    </row>
    <row r="107" spans="1:11" ht="23.25" thickBot="1">
      <c r="A107" s="28"/>
      <c r="B107" s="184"/>
      <c r="C107" s="38"/>
      <c r="D107" s="253" t="s">
        <v>824</v>
      </c>
      <c r="E107" s="254">
        <v>1</v>
      </c>
      <c r="F107" s="172">
        <v>1</v>
      </c>
      <c r="G107" s="78">
        <v>2004</v>
      </c>
      <c r="H107" s="167">
        <f t="shared" si="6"/>
        <v>0</v>
      </c>
      <c r="I107" s="78">
        <v>0</v>
      </c>
      <c r="J107" s="234">
        <f t="shared" si="7"/>
        <v>0</v>
      </c>
      <c r="K107" s="326"/>
    </row>
    <row r="108" spans="1:11" ht="23.25" thickBot="1">
      <c r="A108" s="28"/>
      <c r="B108" s="184"/>
      <c r="C108" s="38"/>
      <c r="D108" s="253" t="s">
        <v>828</v>
      </c>
      <c r="E108" s="254">
        <v>2</v>
      </c>
      <c r="F108" s="172">
        <v>1</v>
      </c>
      <c r="G108" s="78">
        <v>2007</v>
      </c>
      <c r="H108" s="167">
        <f t="shared" si="6"/>
        <v>0</v>
      </c>
      <c r="I108" s="78">
        <v>2</v>
      </c>
      <c r="J108" s="234">
        <f t="shared" si="7"/>
        <v>0</v>
      </c>
      <c r="K108" s="326"/>
    </row>
    <row r="109" spans="1:11" ht="23.25" thickBot="1">
      <c r="A109" s="28"/>
      <c r="B109" s="184"/>
      <c r="C109" s="38"/>
      <c r="D109" s="253" t="s">
        <v>177</v>
      </c>
      <c r="E109" s="254">
        <v>1</v>
      </c>
      <c r="F109" s="172">
        <v>1</v>
      </c>
      <c r="G109" s="78">
        <v>2003</v>
      </c>
      <c r="H109" s="167">
        <f t="shared" si="6"/>
        <v>0</v>
      </c>
      <c r="I109" s="78">
        <v>1</v>
      </c>
      <c r="J109" s="234">
        <f t="shared" si="7"/>
        <v>0</v>
      </c>
      <c r="K109" s="326"/>
    </row>
    <row r="110" spans="1:11" ht="23.25" thickBot="1">
      <c r="A110" s="28"/>
      <c r="B110" s="184"/>
      <c r="C110" s="38"/>
      <c r="D110" s="255" t="s">
        <v>825</v>
      </c>
      <c r="E110" s="256">
        <v>1</v>
      </c>
      <c r="F110" s="173">
        <v>1</v>
      </c>
      <c r="G110" s="115">
        <v>2004</v>
      </c>
      <c r="H110" s="167">
        <f t="shared" si="6"/>
        <v>0</v>
      </c>
      <c r="I110" s="115">
        <v>0</v>
      </c>
      <c r="J110" s="234">
        <f t="shared" si="7"/>
        <v>0</v>
      </c>
      <c r="K110" s="327"/>
    </row>
    <row r="111" spans="1:11" ht="23.25" thickBot="1">
      <c r="A111" s="330">
        <v>10</v>
      </c>
      <c r="B111" s="328" t="s">
        <v>525</v>
      </c>
      <c r="C111" s="37">
        <f>титул!B9</f>
        <v>24</v>
      </c>
      <c r="D111" s="63" t="s">
        <v>358</v>
      </c>
      <c r="E111" s="73">
        <v>1</v>
      </c>
      <c r="F111" s="166">
        <v>0</v>
      </c>
      <c r="G111" s="167">
        <v>2007</v>
      </c>
      <c r="H111" s="167">
        <f t="shared" si="6"/>
        <v>0</v>
      </c>
      <c r="I111" s="167">
        <v>1</v>
      </c>
      <c r="J111" s="234">
        <f t="shared" si="7"/>
        <v>0</v>
      </c>
      <c r="K111" s="325">
        <f>SUM(E111:E123)/C111</f>
        <v>2.7083333333333335</v>
      </c>
    </row>
    <row r="112" spans="1:11" ht="22.5" customHeight="1" thickBot="1">
      <c r="A112" s="331"/>
      <c r="B112" s="329"/>
      <c r="C112" s="38"/>
      <c r="D112" s="65" t="s">
        <v>699</v>
      </c>
      <c r="E112" s="90">
        <v>1</v>
      </c>
      <c r="F112" s="172">
        <v>1</v>
      </c>
      <c r="G112" s="78">
        <v>2005</v>
      </c>
      <c r="H112" s="167">
        <f t="shared" si="6"/>
        <v>0</v>
      </c>
      <c r="I112" s="78">
        <v>1</v>
      </c>
      <c r="J112" s="234">
        <f t="shared" si="7"/>
        <v>0</v>
      </c>
      <c r="K112" s="326"/>
    </row>
    <row r="113" spans="1:11" ht="15.75" customHeight="1" thickBot="1">
      <c r="A113" s="28"/>
      <c r="B113" s="184"/>
      <c r="C113" s="38"/>
      <c r="D113" s="65" t="s">
        <v>153</v>
      </c>
      <c r="E113" s="90">
        <v>1</v>
      </c>
      <c r="F113" s="172">
        <v>1</v>
      </c>
      <c r="G113" s="78">
        <v>2000</v>
      </c>
      <c r="H113" s="167">
        <f t="shared" si="6"/>
        <v>0</v>
      </c>
      <c r="I113" s="78">
        <v>1</v>
      </c>
      <c r="J113" s="234">
        <f t="shared" si="7"/>
        <v>0</v>
      </c>
      <c r="K113" s="326"/>
    </row>
    <row r="114" spans="1:11" ht="24.75" customHeight="1" thickBot="1">
      <c r="A114" s="28"/>
      <c r="B114" s="184"/>
      <c r="C114" s="38"/>
      <c r="D114" s="65" t="s">
        <v>700</v>
      </c>
      <c r="E114" s="90">
        <v>3</v>
      </c>
      <c r="F114" s="172">
        <v>1</v>
      </c>
      <c r="G114" s="78">
        <v>2006</v>
      </c>
      <c r="H114" s="167">
        <f t="shared" si="6"/>
        <v>0</v>
      </c>
      <c r="I114" s="78">
        <v>3</v>
      </c>
      <c r="J114" s="234">
        <f t="shared" si="7"/>
        <v>0</v>
      </c>
      <c r="K114" s="326"/>
    </row>
    <row r="115" spans="1:11" ht="26.25" customHeight="1" thickBot="1">
      <c r="A115" s="28"/>
      <c r="B115" s="184"/>
      <c r="C115" s="38"/>
      <c r="D115" s="65" t="s">
        <v>223</v>
      </c>
      <c r="E115" s="90">
        <v>15</v>
      </c>
      <c r="F115" s="298">
        <v>1</v>
      </c>
      <c r="G115" s="78">
        <v>2014</v>
      </c>
      <c r="H115" s="167">
        <f t="shared" si="6"/>
        <v>15</v>
      </c>
      <c r="I115" s="78">
        <v>15</v>
      </c>
      <c r="J115" s="234">
        <f t="shared" si="7"/>
        <v>15</v>
      </c>
      <c r="K115" s="326"/>
    </row>
    <row r="116" spans="1:11" ht="13.5" customHeight="1" thickBot="1">
      <c r="A116" s="28"/>
      <c r="B116" s="184"/>
      <c r="C116" s="38"/>
      <c r="D116" s="65" t="s">
        <v>698</v>
      </c>
      <c r="E116" s="90">
        <v>4</v>
      </c>
      <c r="F116" s="298">
        <v>0</v>
      </c>
      <c r="G116" s="78">
        <v>2000</v>
      </c>
      <c r="H116" s="167">
        <f t="shared" si="6"/>
        <v>0</v>
      </c>
      <c r="I116" s="78">
        <v>4</v>
      </c>
      <c r="J116" s="234">
        <f t="shared" si="7"/>
        <v>0</v>
      </c>
      <c r="K116" s="326"/>
    </row>
    <row r="117" spans="1:11" ht="23.25" thickBot="1">
      <c r="A117" s="28"/>
      <c r="B117" s="184"/>
      <c r="C117" s="38"/>
      <c r="D117" s="65" t="s">
        <v>512</v>
      </c>
      <c r="E117" s="90">
        <v>1</v>
      </c>
      <c r="F117" s="172">
        <v>1</v>
      </c>
      <c r="G117" s="78">
        <v>2008</v>
      </c>
      <c r="H117" s="167">
        <f t="shared" si="6"/>
        <v>0</v>
      </c>
      <c r="I117" s="78">
        <v>1</v>
      </c>
      <c r="J117" s="234">
        <f t="shared" si="7"/>
        <v>0</v>
      </c>
      <c r="K117" s="326"/>
    </row>
    <row r="118" spans="1:11" ht="12" customHeight="1" thickBot="1">
      <c r="A118" s="28"/>
      <c r="B118" s="184"/>
      <c r="C118" s="38"/>
      <c r="D118" s="65" t="s">
        <v>701</v>
      </c>
      <c r="E118" s="90">
        <v>5</v>
      </c>
      <c r="F118" s="172">
        <v>1</v>
      </c>
      <c r="G118" s="78">
        <v>2010</v>
      </c>
      <c r="H118" s="167">
        <f t="shared" si="6"/>
        <v>5</v>
      </c>
      <c r="I118" s="78">
        <v>5</v>
      </c>
      <c r="J118" s="234">
        <f t="shared" si="7"/>
        <v>5</v>
      </c>
      <c r="K118" s="326"/>
    </row>
    <row r="119" spans="1:11" ht="25.5" customHeight="1" thickBot="1">
      <c r="A119" s="28"/>
      <c r="B119" s="184"/>
      <c r="C119" s="38"/>
      <c r="D119" s="65" t="s">
        <v>359</v>
      </c>
      <c r="E119" s="90">
        <v>5</v>
      </c>
      <c r="F119" s="78">
        <v>1</v>
      </c>
      <c r="G119" s="78">
        <v>2010</v>
      </c>
      <c r="H119" s="167">
        <f t="shared" si="6"/>
        <v>5</v>
      </c>
      <c r="I119" s="78">
        <v>5</v>
      </c>
      <c r="J119" s="234">
        <f t="shared" si="7"/>
        <v>5</v>
      </c>
      <c r="K119" s="326"/>
    </row>
    <row r="120" spans="1:11" ht="23.25" thickBot="1">
      <c r="A120" s="28"/>
      <c r="B120" s="184"/>
      <c r="C120" s="38"/>
      <c r="D120" s="65" t="s">
        <v>361</v>
      </c>
      <c r="E120" s="90">
        <v>1</v>
      </c>
      <c r="F120" s="172">
        <v>1</v>
      </c>
      <c r="G120" s="78">
        <v>2001</v>
      </c>
      <c r="H120" s="167">
        <f t="shared" si="6"/>
        <v>0</v>
      </c>
      <c r="I120" s="78">
        <v>1</v>
      </c>
      <c r="J120" s="234">
        <f t="shared" si="7"/>
        <v>0</v>
      </c>
      <c r="K120" s="326"/>
    </row>
    <row r="121" spans="1:11" ht="23.25" thickBot="1">
      <c r="A121" s="28"/>
      <c r="B121" s="184"/>
      <c r="C121" s="38"/>
      <c r="D121" s="65" t="s">
        <v>222</v>
      </c>
      <c r="E121" s="90">
        <v>15</v>
      </c>
      <c r="F121" s="172">
        <v>1</v>
      </c>
      <c r="G121" s="78">
        <v>2014</v>
      </c>
      <c r="H121" s="167">
        <f t="shared" si="6"/>
        <v>15</v>
      </c>
      <c r="I121" s="78">
        <v>15</v>
      </c>
      <c r="J121" s="234">
        <f t="shared" si="7"/>
        <v>15</v>
      </c>
      <c r="K121" s="326"/>
    </row>
    <row r="122" spans="1:11" ht="12" customHeight="1" thickBot="1">
      <c r="A122" s="28"/>
      <c r="B122" s="184"/>
      <c r="C122" s="38"/>
      <c r="D122" s="65" t="s">
        <v>360</v>
      </c>
      <c r="E122" s="90">
        <v>1</v>
      </c>
      <c r="F122" s="172">
        <v>1</v>
      </c>
      <c r="G122" s="78">
        <v>2001</v>
      </c>
      <c r="H122" s="167">
        <f t="shared" si="6"/>
        <v>0</v>
      </c>
      <c r="I122" s="78">
        <v>1</v>
      </c>
      <c r="J122" s="234">
        <f t="shared" si="7"/>
        <v>0</v>
      </c>
      <c r="K122" s="326"/>
    </row>
    <row r="123" spans="1:11" ht="23.25" thickBot="1">
      <c r="A123" s="199"/>
      <c r="B123" s="186"/>
      <c r="C123" s="200"/>
      <c r="D123" s="67" t="s">
        <v>719</v>
      </c>
      <c r="E123" s="74">
        <v>12</v>
      </c>
      <c r="F123" s="173">
        <v>1</v>
      </c>
      <c r="G123" s="115">
        <v>2014</v>
      </c>
      <c r="H123" s="167">
        <f t="shared" si="6"/>
        <v>12</v>
      </c>
      <c r="I123" s="115">
        <v>12</v>
      </c>
      <c r="J123" s="234">
        <f t="shared" si="7"/>
        <v>12</v>
      </c>
      <c r="K123" s="327"/>
    </row>
    <row r="124" spans="1:11" ht="23.25" thickBot="1">
      <c r="A124" s="35">
        <v>11</v>
      </c>
      <c r="B124" s="183" t="s">
        <v>66</v>
      </c>
      <c r="C124" s="37">
        <f>титул!B8</f>
        <v>25</v>
      </c>
      <c r="D124" s="63" t="s">
        <v>723</v>
      </c>
      <c r="E124" s="73">
        <v>1</v>
      </c>
      <c r="F124" s="166">
        <v>1</v>
      </c>
      <c r="G124" s="167">
        <v>2001</v>
      </c>
      <c r="H124" s="167">
        <f t="shared" si="6"/>
        <v>0</v>
      </c>
      <c r="I124" s="167">
        <v>0</v>
      </c>
      <c r="J124" s="234">
        <f t="shared" si="7"/>
        <v>0</v>
      </c>
      <c r="K124" s="325">
        <f>SUM(E124:E138)/C124</f>
        <v>1.68</v>
      </c>
    </row>
    <row r="125" spans="1:11" ht="23.25" thickBot="1">
      <c r="A125" s="28"/>
      <c r="B125" s="184"/>
      <c r="C125" s="39"/>
      <c r="D125" s="65" t="s">
        <v>727</v>
      </c>
      <c r="E125" s="90">
        <v>1</v>
      </c>
      <c r="F125" s="172">
        <v>1</v>
      </c>
      <c r="G125" s="78">
        <v>2010</v>
      </c>
      <c r="H125" s="167">
        <f t="shared" si="6"/>
        <v>1</v>
      </c>
      <c r="I125" s="78">
        <v>1</v>
      </c>
      <c r="J125" s="234">
        <f t="shared" si="7"/>
        <v>1</v>
      </c>
      <c r="K125" s="326"/>
    </row>
    <row r="126" spans="1:11" ht="11.25" customHeight="1" thickBot="1">
      <c r="A126" s="28"/>
      <c r="B126" s="184"/>
      <c r="C126" s="39"/>
      <c r="D126" s="65" t="s">
        <v>722</v>
      </c>
      <c r="E126" s="90">
        <v>3</v>
      </c>
      <c r="F126" s="172">
        <v>1</v>
      </c>
      <c r="G126" s="78">
        <v>2002</v>
      </c>
      <c r="H126" s="167">
        <f t="shared" si="6"/>
        <v>0</v>
      </c>
      <c r="I126" s="78">
        <v>0</v>
      </c>
      <c r="J126" s="234">
        <f t="shared" si="7"/>
        <v>0</v>
      </c>
      <c r="K126" s="326"/>
    </row>
    <row r="127" spans="1:11" ht="12" customHeight="1" thickBot="1">
      <c r="A127" s="28"/>
      <c r="B127" s="184"/>
      <c r="C127" s="39"/>
      <c r="D127" s="65" t="s">
        <v>772</v>
      </c>
      <c r="E127" s="90">
        <v>6</v>
      </c>
      <c r="F127" s="172">
        <v>1</v>
      </c>
      <c r="G127" s="78">
        <v>1998</v>
      </c>
      <c r="H127" s="167">
        <f t="shared" si="6"/>
        <v>0</v>
      </c>
      <c r="I127" s="78">
        <v>0</v>
      </c>
      <c r="J127" s="234">
        <f t="shared" si="7"/>
        <v>0</v>
      </c>
      <c r="K127" s="326"/>
    </row>
    <row r="128" spans="1:11" ht="12" customHeight="1" thickBot="1">
      <c r="A128" s="28"/>
      <c r="B128" s="184"/>
      <c r="C128" s="39"/>
      <c r="D128" s="65" t="s">
        <v>770</v>
      </c>
      <c r="E128" s="90">
        <v>4</v>
      </c>
      <c r="F128" s="172">
        <v>1</v>
      </c>
      <c r="G128" s="78">
        <v>2003</v>
      </c>
      <c r="H128" s="167">
        <f t="shared" si="6"/>
        <v>0</v>
      </c>
      <c r="I128" s="78">
        <v>4</v>
      </c>
      <c r="J128" s="234">
        <f t="shared" si="7"/>
        <v>0</v>
      </c>
      <c r="K128" s="326"/>
    </row>
    <row r="129" spans="1:11" ht="11.25" customHeight="1" thickBot="1">
      <c r="A129" s="28"/>
      <c r="B129" s="184"/>
      <c r="C129" s="39"/>
      <c r="D129" s="65" t="s">
        <v>724</v>
      </c>
      <c r="E129" s="90">
        <v>1</v>
      </c>
      <c r="F129" s="172">
        <v>1</v>
      </c>
      <c r="G129" s="78">
        <v>2003</v>
      </c>
      <c r="H129" s="167">
        <f t="shared" si="6"/>
        <v>0</v>
      </c>
      <c r="I129" s="78">
        <v>1</v>
      </c>
      <c r="J129" s="234">
        <f t="shared" si="7"/>
        <v>0</v>
      </c>
      <c r="K129" s="326"/>
    </row>
    <row r="130" spans="1:11" ht="11.25" customHeight="1" thickBot="1">
      <c r="A130" s="28"/>
      <c r="B130" s="184"/>
      <c r="C130" s="39"/>
      <c r="D130" s="65" t="s">
        <v>774</v>
      </c>
      <c r="E130" s="90">
        <v>2</v>
      </c>
      <c r="F130" s="172">
        <v>1</v>
      </c>
      <c r="G130" s="78">
        <v>2001</v>
      </c>
      <c r="H130" s="167">
        <f t="shared" si="6"/>
        <v>0</v>
      </c>
      <c r="I130" s="78">
        <v>2</v>
      </c>
      <c r="J130" s="234">
        <f t="shared" si="7"/>
        <v>0</v>
      </c>
      <c r="K130" s="326"/>
    </row>
    <row r="131" spans="1:11" ht="11.25" customHeight="1" thickBot="1">
      <c r="A131" s="28"/>
      <c r="B131" s="184"/>
      <c r="C131" s="39"/>
      <c r="D131" s="65" t="s">
        <v>725</v>
      </c>
      <c r="E131" s="90">
        <v>6</v>
      </c>
      <c r="F131" s="172">
        <v>1</v>
      </c>
      <c r="G131" s="78">
        <v>2008</v>
      </c>
      <c r="H131" s="167">
        <f t="shared" si="6"/>
        <v>0</v>
      </c>
      <c r="I131" s="78">
        <v>6</v>
      </c>
      <c r="J131" s="234">
        <f t="shared" si="7"/>
        <v>0</v>
      </c>
      <c r="K131" s="326"/>
    </row>
    <row r="132" spans="1:11" ht="23.25" thickBot="1">
      <c r="A132" s="28"/>
      <c r="B132" s="184"/>
      <c r="C132" s="39"/>
      <c r="D132" s="65" t="s">
        <v>726</v>
      </c>
      <c r="E132" s="90">
        <v>2</v>
      </c>
      <c r="F132" s="172">
        <v>1</v>
      </c>
      <c r="G132" s="78">
        <v>2008</v>
      </c>
      <c r="H132" s="167">
        <f aca="true" t="shared" si="8" ref="H132:H138">IF(G132&gt;2009,E132,0)</f>
        <v>0</v>
      </c>
      <c r="I132" s="78">
        <v>2</v>
      </c>
      <c r="J132" s="234">
        <f aca="true" t="shared" si="9" ref="J132:J138">IF(G132&gt;2009,I132,0)</f>
        <v>0</v>
      </c>
      <c r="K132" s="326"/>
    </row>
    <row r="133" spans="1:11" ht="23.25" thickBot="1">
      <c r="A133" s="28"/>
      <c r="B133" s="184"/>
      <c r="C133" s="39"/>
      <c r="D133" s="65" t="s">
        <v>773</v>
      </c>
      <c r="E133" s="90">
        <v>1</v>
      </c>
      <c r="F133" s="172">
        <v>1</v>
      </c>
      <c r="G133" s="78">
        <v>2005</v>
      </c>
      <c r="H133" s="167">
        <f t="shared" si="8"/>
        <v>0</v>
      </c>
      <c r="I133" s="78">
        <v>1</v>
      </c>
      <c r="J133" s="234">
        <f t="shared" si="9"/>
        <v>0</v>
      </c>
      <c r="K133" s="326"/>
    </row>
    <row r="134" spans="1:11" ht="12" customHeight="1" thickBot="1">
      <c r="A134" s="28"/>
      <c r="B134" s="184"/>
      <c r="C134" s="39"/>
      <c r="D134" s="65" t="s">
        <v>771</v>
      </c>
      <c r="E134" s="90">
        <v>1</v>
      </c>
      <c r="F134" s="172">
        <v>1</v>
      </c>
      <c r="G134" s="78">
        <v>2002</v>
      </c>
      <c r="H134" s="167">
        <f t="shared" si="8"/>
        <v>0</v>
      </c>
      <c r="I134" s="78">
        <v>0</v>
      </c>
      <c r="J134" s="234">
        <f t="shared" si="9"/>
        <v>0</v>
      </c>
      <c r="K134" s="326"/>
    </row>
    <row r="135" spans="1:11" ht="23.25" thickBot="1">
      <c r="A135" s="28"/>
      <c r="B135" s="184"/>
      <c r="C135" s="39"/>
      <c r="D135" s="65" t="s">
        <v>769</v>
      </c>
      <c r="E135" s="90">
        <v>1</v>
      </c>
      <c r="F135" s="172">
        <v>1</v>
      </c>
      <c r="G135" s="78">
        <v>2006</v>
      </c>
      <c r="H135" s="167">
        <f t="shared" si="8"/>
        <v>0</v>
      </c>
      <c r="I135" s="78">
        <v>1</v>
      </c>
      <c r="J135" s="234">
        <f t="shared" si="9"/>
        <v>0</v>
      </c>
      <c r="K135" s="326"/>
    </row>
    <row r="136" spans="1:11" ht="22.5" customHeight="1" thickBot="1">
      <c r="A136" s="28"/>
      <c r="B136" s="184"/>
      <c r="C136" s="39"/>
      <c r="D136" s="65" t="s">
        <v>506</v>
      </c>
      <c r="E136" s="90">
        <v>10</v>
      </c>
      <c r="F136" s="172">
        <v>1</v>
      </c>
      <c r="G136" s="78">
        <v>1998</v>
      </c>
      <c r="H136" s="167">
        <f t="shared" si="8"/>
        <v>0</v>
      </c>
      <c r="I136" s="78">
        <v>10</v>
      </c>
      <c r="J136" s="234">
        <f t="shared" si="9"/>
        <v>0</v>
      </c>
      <c r="K136" s="326"/>
    </row>
    <row r="137" spans="1:11" ht="23.25" thickBot="1">
      <c r="A137" s="28"/>
      <c r="B137" s="184"/>
      <c r="C137" s="38"/>
      <c r="D137" s="65" t="s">
        <v>505</v>
      </c>
      <c r="E137" s="90">
        <v>2</v>
      </c>
      <c r="F137" s="172">
        <v>1</v>
      </c>
      <c r="G137" s="78">
        <v>2001</v>
      </c>
      <c r="H137" s="167">
        <f t="shared" si="8"/>
        <v>0</v>
      </c>
      <c r="I137" s="78">
        <v>2</v>
      </c>
      <c r="J137" s="234">
        <f t="shared" si="9"/>
        <v>0</v>
      </c>
      <c r="K137" s="326"/>
    </row>
    <row r="138" spans="1:11" ht="23.25" thickBot="1">
      <c r="A138" s="36"/>
      <c r="B138" s="186"/>
      <c r="C138" s="41"/>
      <c r="D138" s="67" t="s">
        <v>509</v>
      </c>
      <c r="E138" s="74">
        <v>1</v>
      </c>
      <c r="F138" s="173">
        <v>1</v>
      </c>
      <c r="G138" s="115">
        <v>2004</v>
      </c>
      <c r="H138" s="167">
        <f t="shared" si="8"/>
        <v>0</v>
      </c>
      <c r="I138" s="115">
        <v>1</v>
      </c>
      <c r="J138" s="234">
        <f t="shared" si="9"/>
        <v>0</v>
      </c>
      <c r="K138" s="327"/>
    </row>
    <row r="139" spans="1:11" ht="11.25" customHeight="1" thickBot="1">
      <c r="A139" s="330">
        <v>12</v>
      </c>
      <c r="B139" s="328" t="s">
        <v>78</v>
      </c>
      <c r="C139" s="37">
        <f>титул!B10</f>
        <v>25</v>
      </c>
      <c r="D139" s="63" t="s">
        <v>36</v>
      </c>
      <c r="E139" s="73">
        <v>4</v>
      </c>
      <c r="F139" s="166">
        <v>1</v>
      </c>
      <c r="G139" s="167">
        <v>1998</v>
      </c>
      <c r="H139" s="167">
        <f aca="true" t="shared" si="10" ref="H139:H192">IF(G139&gt;2009,E139,0)</f>
        <v>0</v>
      </c>
      <c r="I139" s="167">
        <v>4</v>
      </c>
      <c r="J139" s="234">
        <f aca="true" t="shared" si="11" ref="J139:J191">IF(G139&gt;2009,I139,0)</f>
        <v>0</v>
      </c>
      <c r="K139" s="325">
        <f>SUM(E139:E141)/C139</f>
        <v>0.28</v>
      </c>
    </row>
    <row r="140" spans="1:11" ht="11.25" customHeight="1" thickBot="1">
      <c r="A140" s="331"/>
      <c r="B140" s="329"/>
      <c r="C140" s="38"/>
      <c r="D140" s="65" t="s">
        <v>37</v>
      </c>
      <c r="E140" s="90">
        <v>2</v>
      </c>
      <c r="F140" s="172">
        <v>1</v>
      </c>
      <c r="G140" s="78">
        <v>2009</v>
      </c>
      <c r="H140" s="167">
        <f t="shared" si="10"/>
        <v>0</v>
      </c>
      <c r="I140" s="78">
        <v>0</v>
      </c>
      <c r="J140" s="234">
        <f t="shared" si="11"/>
        <v>0</v>
      </c>
      <c r="K140" s="326"/>
    </row>
    <row r="141" spans="1:11" ht="11.25" customHeight="1" thickBot="1">
      <c r="A141" s="337"/>
      <c r="B141" s="336"/>
      <c r="C141" s="41"/>
      <c r="D141" s="67" t="s">
        <v>515</v>
      </c>
      <c r="E141" s="74">
        <v>1</v>
      </c>
      <c r="F141" s="173">
        <v>1</v>
      </c>
      <c r="G141" s="115">
        <v>2000</v>
      </c>
      <c r="H141" s="167">
        <f t="shared" si="10"/>
        <v>0</v>
      </c>
      <c r="I141" s="115">
        <v>1</v>
      </c>
      <c r="J141" s="234">
        <f t="shared" si="11"/>
        <v>0</v>
      </c>
      <c r="K141" s="327"/>
    </row>
    <row r="142" spans="1:11" ht="23.25" thickBot="1">
      <c r="A142" s="35">
        <v>13</v>
      </c>
      <c r="B142" s="183" t="s">
        <v>75</v>
      </c>
      <c r="C142" s="37">
        <f>титул!B10</f>
        <v>25</v>
      </c>
      <c r="D142" s="168" t="s">
        <v>154</v>
      </c>
      <c r="E142" s="179">
        <v>1</v>
      </c>
      <c r="F142" s="166">
        <v>1</v>
      </c>
      <c r="G142" s="201">
        <v>2005</v>
      </c>
      <c r="H142" s="167">
        <f t="shared" si="10"/>
        <v>0</v>
      </c>
      <c r="I142" s="167">
        <v>1</v>
      </c>
      <c r="J142" s="234">
        <f t="shared" si="11"/>
        <v>0</v>
      </c>
      <c r="K142" s="325">
        <f>SUM(E142:E156)/C142</f>
        <v>2.2</v>
      </c>
    </row>
    <row r="143" spans="1:11" ht="23.25" thickBot="1">
      <c r="A143" s="28"/>
      <c r="B143" s="184"/>
      <c r="C143" s="38"/>
      <c r="D143" s="169" t="s">
        <v>155</v>
      </c>
      <c r="E143" s="180">
        <v>2</v>
      </c>
      <c r="F143" s="172">
        <v>1</v>
      </c>
      <c r="G143" s="192">
        <v>2011</v>
      </c>
      <c r="H143" s="167">
        <f t="shared" si="10"/>
        <v>2</v>
      </c>
      <c r="I143" s="78">
        <v>2</v>
      </c>
      <c r="J143" s="234">
        <f t="shared" si="11"/>
        <v>2</v>
      </c>
      <c r="K143" s="326"/>
    </row>
    <row r="144" spans="1:11" ht="23.25" thickBot="1">
      <c r="A144" s="28"/>
      <c r="B144" s="184"/>
      <c r="C144" s="38"/>
      <c r="D144" s="169" t="s">
        <v>156</v>
      </c>
      <c r="E144" s="180">
        <v>1</v>
      </c>
      <c r="F144" s="172">
        <v>1</v>
      </c>
      <c r="G144" s="192">
        <v>2012</v>
      </c>
      <c r="H144" s="167">
        <f t="shared" si="10"/>
        <v>1</v>
      </c>
      <c r="I144" s="78">
        <v>1</v>
      </c>
      <c r="J144" s="234">
        <f t="shared" si="11"/>
        <v>1</v>
      </c>
      <c r="K144" s="326"/>
    </row>
    <row r="145" spans="1:11" ht="11.25" customHeight="1" thickBot="1">
      <c r="A145" s="28"/>
      <c r="B145" s="184"/>
      <c r="C145" s="38"/>
      <c r="D145" s="169" t="s">
        <v>157</v>
      </c>
      <c r="E145" s="180">
        <v>5</v>
      </c>
      <c r="F145" s="172">
        <v>1</v>
      </c>
      <c r="G145" s="192">
        <v>2011</v>
      </c>
      <c r="H145" s="167">
        <f t="shared" si="10"/>
        <v>5</v>
      </c>
      <c r="I145" s="78">
        <v>5</v>
      </c>
      <c r="J145" s="234">
        <f t="shared" si="11"/>
        <v>5</v>
      </c>
      <c r="K145" s="326"/>
    </row>
    <row r="146" spans="1:11" ht="11.25" customHeight="1" thickBot="1">
      <c r="A146" s="28"/>
      <c r="B146" s="184"/>
      <c r="C146" s="38"/>
      <c r="D146" s="169" t="s">
        <v>158</v>
      </c>
      <c r="E146" s="90">
        <v>2</v>
      </c>
      <c r="F146" s="172">
        <v>1</v>
      </c>
      <c r="G146" s="78">
        <v>2003</v>
      </c>
      <c r="H146" s="167">
        <f t="shared" si="10"/>
        <v>0</v>
      </c>
      <c r="I146" s="78">
        <v>0</v>
      </c>
      <c r="J146" s="234">
        <f t="shared" si="11"/>
        <v>0</v>
      </c>
      <c r="K146" s="326"/>
    </row>
    <row r="147" spans="1:11" ht="23.25" thickBot="1">
      <c r="A147" s="28"/>
      <c r="B147" s="184"/>
      <c r="C147" s="38"/>
      <c r="D147" s="169" t="s">
        <v>159</v>
      </c>
      <c r="E147" s="90">
        <v>2</v>
      </c>
      <c r="F147" s="172">
        <v>1</v>
      </c>
      <c r="G147" s="78">
        <v>2002</v>
      </c>
      <c r="H147" s="167">
        <f t="shared" si="10"/>
        <v>0</v>
      </c>
      <c r="I147" s="78">
        <v>2</v>
      </c>
      <c r="J147" s="234">
        <f t="shared" si="11"/>
        <v>0</v>
      </c>
      <c r="K147" s="326"/>
    </row>
    <row r="148" spans="1:11" ht="11.25" customHeight="1" thickBot="1">
      <c r="A148" s="28"/>
      <c r="B148" s="184"/>
      <c r="C148" s="38"/>
      <c r="D148" s="169" t="s">
        <v>160</v>
      </c>
      <c r="E148" s="90">
        <v>1</v>
      </c>
      <c r="F148" s="172">
        <v>1</v>
      </c>
      <c r="G148" s="78">
        <v>2008</v>
      </c>
      <c r="H148" s="167">
        <f t="shared" si="10"/>
        <v>0</v>
      </c>
      <c r="I148" s="78">
        <v>0</v>
      </c>
      <c r="J148" s="234">
        <f t="shared" si="11"/>
        <v>0</v>
      </c>
      <c r="K148" s="326"/>
    </row>
    <row r="149" spans="1:11" ht="11.25" customHeight="1" thickBot="1">
      <c r="A149" s="28"/>
      <c r="B149" s="184"/>
      <c r="C149" s="38"/>
      <c r="D149" s="169" t="s">
        <v>161</v>
      </c>
      <c r="E149" s="90">
        <v>10</v>
      </c>
      <c r="F149" s="172">
        <v>1</v>
      </c>
      <c r="G149" s="78">
        <v>2009</v>
      </c>
      <c r="H149" s="167">
        <f t="shared" si="10"/>
        <v>0</v>
      </c>
      <c r="I149" s="78">
        <v>0</v>
      </c>
      <c r="J149" s="234">
        <f t="shared" si="11"/>
        <v>0</v>
      </c>
      <c r="K149" s="326"/>
    </row>
    <row r="150" spans="1:11" ht="11.25" customHeight="1" thickBot="1">
      <c r="A150" s="28"/>
      <c r="B150" s="184"/>
      <c r="C150" s="38"/>
      <c r="D150" s="169" t="s">
        <v>781</v>
      </c>
      <c r="E150" s="90">
        <v>1</v>
      </c>
      <c r="F150" s="172">
        <v>1</v>
      </c>
      <c r="G150" s="78">
        <v>2007</v>
      </c>
      <c r="H150" s="167">
        <f t="shared" si="10"/>
        <v>0</v>
      </c>
      <c r="I150" s="78">
        <v>0</v>
      </c>
      <c r="J150" s="234">
        <f t="shared" si="11"/>
        <v>0</v>
      </c>
      <c r="K150" s="326"/>
    </row>
    <row r="151" spans="1:11" ht="23.25" thickBot="1">
      <c r="A151" s="28"/>
      <c r="B151" s="184"/>
      <c r="C151" s="38"/>
      <c r="D151" s="169" t="s">
        <v>782</v>
      </c>
      <c r="E151" s="90">
        <v>3</v>
      </c>
      <c r="F151" s="172">
        <v>1</v>
      </c>
      <c r="G151" s="78">
        <v>2008</v>
      </c>
      <c r="H151" s="167">
        <f t="shared" si="10"/>
        <v>0</v>
      </c>
      <c r="I151" s="78">
        <v>3</v>
      </c>
      <c r="J151" s="234">
        <f t="shared" si="11"/>
        <v>0</v>
      </c>
      <c r="K151" s="326"/>
    </row>
    <row r="152" spans="1:11" ht="10.5" customHeight="1" thickBot="1">
      <c r="A152" s="28"/>
      <c r="B152" s="184"/>
      <c r="C152" s="38"/>
      <c r="D152" s="169" t="s">
        <v>513</v>
      </c>
      <c r="E152" s="90">
        <v>7</v>
      </c>
      <c r="F152" s="172">
        <v>1</v>
      </c>
      <c r="G152" s="78">
        <v>1998</v>
      </c>
      <c r="H152" s="167">
        <f t="shared" si="10"/>
        <v>0</v>
      </c>
      <c r="I152" s="78">
        <v>7</v>
      </c>
      <c r="J152" s="234">
        <f t="shared" si="11"/>
        <v>0</v>
      </c>
      <c r="K152" s="326"/>
    </row>
    <row r="153" spans="1:11" ht="11.25" customHeight="1" thickBot="1">
      <c r="A153" s="28"/>
      <c r="B153" s="184"/>
      <c r="C153" s="38"/>
      <c r="D153" s="65" t="s">
        <v>514</v>
      </c>
      <c r="E153" s="90">
        <v>5</v>
      </c>
      <c r="F153" s="172">
        <v>1</v>
      </c>
      <c r="G153" s="78">
        <v>2008</v>
      </c>
      <c r="H153" s="167">
        <f t="shared" si="10"/>
        <v>0</v>
      </c>
      <c r="I153" s="78">
        <v>0</v>
      </c>
      <c r="J153" s="234">
        <f t="shared" si="11"/>
        <v>0</v>
      </c>
      <c r="K153" s="326"/>
    </row>
    <row r="154" spans="1:11" ht="11.25" customHeight="1" thickBot="1">
      <c r="A154" s="28"/>
      <c r="B154" s="184"/>
      <c r="C154" s="38"/>
      <c r="D154" s="65" t="s">
        <v>783</v>
      </c>
      <c r="E154" s="90">
        <v>2</v>
      </c>
      <c r="F154" s="172">
        <v>1</v>
      </c>
      <c r="G154" s="78">
        <v>2011</v>
      </c>
      <c r="H154" s="167">
        <f t="shared" si="10"/>
        <v>2</v>
      </c>
      <c r="I154" s="78">
        <v>2</v>
      </c>
      <c r="J154" s="234">
        <f t="shared" si="11"/>
        <v>2</v>
      </c>
      <c r="K154" s="326"/>
    </row>
    <row r="155" spans="1:11" ht="11.25" customHeight="1" thickBot="1">
      <c r="A155" s="28"/>
      <c r="B155" s="184"/>
      <c r="C155" s="38"/>
      <c r="D155" s="169" t="s">
        <v>838</v>
      </c>
      <c r="E155" s="90">
        <v>10</v>
      </c>
      <c r="F155" s="172">
        <v>1</v>
      </c>
      <c r="G155" s="78">
        <v>2013</v>
      </c>
      <c r="H155" s="167">
        <f t="shared" si="10"/>
        <v>10</v>
      </c>
      <c r="I155" s="78">
        <v>10</v>
      </c>
      <c r="J155" s="234">
        <f t="shared" si="11"/>
        <v>10</v>
      </c>
      <c r="K155" s="326"/>
    </row>
    <row r="156" spans="1:11" ht="11.25" customHeight="1" thickBot="1">
      <c r="A156" s="36"/>
      <c r="B156" s="186"/>
      <c r="C156" s="41"/>
      <c r="D156" s="67" t="s">
        <v>784</v>
      </c>
      <c r="E156" s="74">
        <v>3</v>
      </c>
      <c r="F156" s="173">
        <v>1</v>
      </c>
      <c r="G156" s="115">
        <v>2002</v>
      </c>
      <c r="H156" s="167">
        <f t="shared" si="10"/>
        <v>0</v>
      </c>
      <c r="I156" s="115">
        <v>3</v>
      </c>
      <c r="J156" s="234">
        <f t="shared" si="11"/>
        <v>0</v>
      </c>
      <c r="K156" s="327"/>
    </row>
    <row r="157" spans="1:11" ht="11.25" customHeight="1" thickBot="1">
      <c r="A157" s="28">
        <v>14</v>
      </c>
      <c r="B157" s="184" t="s">
        <v>9</v>
      </c>
      <c r="C157" s="37">
        <f>титул!B10</f>
        <v>25</v>
      </c>
      <c r="D157" s="168" t="s">
        <v>279</v>
      </c>
      <c r="E157" s="73">
        <v>4</v>
      </c>
      <c r="F157" s="166">
        <v>1</v>
      </c>
      <c r="G157" s="167">
        <v>2006</v>
      </c>
      <c r="H157" s="167">
        <f t="shared" si="10"/>
        <v>0</v>
      </c>
      <c r="I157" s="73">
        <v>4</v>
      </c>
      <c r="J157" s="234">
        <f t="shared" si="11"/>
        <v>0</v>
      </c>
      <c r="K157" s="228"/>
    </row>
    <row r="158" spans="1:11" ht="11.25" customHeight="1" thickBot="1">
      <c r="A158" s="28"/>
      <c r="B158" s="184"/>
      <c r="C158" s="38"/>
      <c r="D158" s="169" t="s">
        <v>280</v>
      </c>
      <c r="E158" s="90">
        <v>1</v>
      </c>
      <c r="F158" s="172">
        <v>1</v>
      </c>
      <c r="G158" s="78">
        <v>2005</v>
      </c>
      <c r="H158" s="167">
        <f t="shared" si="10"/>
        <v>0</v>
      </c>
      <c r="I158" s="90">
        <v>1</v>
      </c>
      <c r="J158" s="234">
        <f t="shared" si="11"/>
        <v>0</v>
      </c>
      <c r="K158" s="228"/>
    </row>
    <row r="159" spans="1:11" ht="11.25" customHeight="1" thickBot="1">
      <c r="A159" s="28"/>
      <c r="B159" s="184"/>
      <c r="C159" s="38"/>
      <c r="D159" s="169" t="s">
        <v>865</v>
      </c>
      <c r="E159" s="90">
        <v>1</v>
      </c>
      <c r="F159" s="172">
        <v>1</v>
      </c>
      <c r="G159" s="78">
        <v>2006</v>
      </c>
      <c r="H159" s="167">
        <f t="shared" si="10"/>
        <v>0</v>
      </c>
      <c r="I159" s="90">
        <v>1</v>
      </c>
      <c r="J159" s="234">
        <f t="shared" si="11"/>
        <v>0</v>
      </c>
      <c r="K159" s="228"/>
    </row>
    <row r="160" spans="1:11" ht="11.25" customHeight="1" thickBot="1">
      <c r="A160" s="28"/>
      <c r="B160" s="184"/>
      <c r="C160" s="38"/>
      <c r="D160" s="169" t="s">
        <v>866</v>
      </c>
      <c r="E160" s="90">
        <v>1</v>
      </c>
      <c r="F160" s="172">
        <v>1</v>
      </c>
      <c r="G160" s="78">
        <v>2007</v>
      </c>
      <c r="H160" s="167">
        <f t="shared" si="10"/>
        <v>0</v>
      </c>
      <c r="I160" s="90">
        <v>1</v>
      </c>
      <c r="J160" s="234">
        <f t="shared" si="11"/>
        <v>0</v>
      </c>
      <c r="K160" s="228"/>
    </row>
    <row r="161" spans="1:11" ht="11.25" customHeight="1" thickBot="1">
      <c r="A161" s="28"/>
      <c r="B161" s="184"/>
      <c r="C161" s="38"/>
      <c r="D161" s="169" t="s">
        <v>867</v>
      </c>
      <c r="E161" s="90">
        <v>1</v>
      </c>
      <c r="F161" s="172">
        <v>1</v>
      </c>
      <c r="G161" s="78">
        <v>2008</v>
      </c>
      <c r="H161" s="167">
        <f t="shared" si="10"/>
        <v>0</v>
      </c>
      <c r="I161" s="90">
        <v>1</v>
      </c>
      <c r="J161" s="234">
        <f t="shared" si="11"/>
        <v>0</v>
      </c>
      <c r="K161" s="228"/>
    </row>
    <row r="162" spans="1:11" ht="11.25" customHeight="1" thickBot="1">
      <c r="A162" s="28"/>
      <c r="B162" s="184"/>
      <c r="C162" s="38"/>
      <c r="D162" s="169" t="s">
        <v>868</v>
      </c>
      <c r="E162" s="90">
        <v>3</v>
      </c>
      <c r="F162" s="172">
        <v>1</v>
      </c>
      <c r="G162" s="78">
        <v>2005</v>
      </c>
      <c r="H162" s="167">
        <f t="shared" si="10"/>
        <v>0</v>
      </c>
      <c r="I162" s="90">
        <v>3</v>
      </c>
      <c r="J162" s="234">
        <f t="shared" si="11"/>
        <v>0</v>
      </c>
      <c r="K162" s="228"/>
    </row>
    <row r="163" spans="1:11" ht="11.25" customHeight="1" thickBot="1">
      <c r="A163" s="28"/>
      <c r="B163" s="184"/>
      <c r="C163" s="38"/>
      <c r="D163" s="169" t="s">
        <v>869</v>
      </c>
      <c r="E163" s="90">
        <v>5</v>
      </c>
      <c r="F163" s="172">
        <v>1</v>
      </c>
      <c r="G163" s="78">
        <v>2008</v>
      </c>
      <c r="H163" s="167">
        <f t="shared" si="10"/>
        <v>0</v>
      </c>
      <c r="I163" s="90">
        <v>5</v>
      </c>
      <c r="J163" s="234">
        <f t="shared" si="11"/>
        <v>0</v>
      </c>
      <c r="K163" s="228"/>
    </row>
    <row r="164" spans="1:11" ht="11.25" customHeight="1" thickBot="1">
      <c r="A164" s="28"/>
      <c r="B164" s="184"/>
      <c r="C164" s="38"/>
      <c r="D164" s="169" t="s">
        <v>870</v>
      </c>
      <c r="E164" s="90">
        <v>1</v>
      </c>
      <c r="F164" s="172">
        <v>1</v>
      </c>
      <c r="G164" s="78">
        <v>2003</v>
      </c>
      <c r="H164" s="167">
        <f t="shared" si="10"/>
        <v>0</v>
      </c>
      <c r="I164" s="90">
        <v>1</v>
      </c>
      <c r="J164" s="234">
        <f t="shared" si="11"/>
        <v>0</v>
      </c>
      <c r="K164" s="228"/>
    </row>
    <row r="165" spans="1:11" ht="27.75" customHeight="1" thickBot="1">
      <c r="A165" s="35">
        <v>15</v>
      </c>
      <c r="B165" s="183" t="s">
        <v>10</v>
      </c>
      <c r="C165" s="37">
        <f>титул!B10</f>
        <v>25</v>
      </c>
      <c r="D165" s="169" t="s">
        <v>871</v>
      </c>
      <c r="E165" s="90">
        <v>1</v>
      </c>
      <c r="F165" s="172">
        <v>1</v>
      </c>
      <c r="G165" s="78">
        <v>2001</v>
      </c>
      <c r="H165" s="167">
        <f t="shared" si="10"/>
        <v>0</v>
      </c>
      <c r="I165" s="90">
        <v>0</v>
      </c>
      <c r="J165" s="234">
        <f t="shared" si="11"/>
        <v>0</v>
      </c>
      <c r="K165" s="228"/>
    </row>
    <row r="166" spans="1:11" ht="11.25" customHeight="1" thickBot="1">
      <c r="A166" s="28"/>
      <c r="B166" s="184"/>
      <c r="C166" s="38"/>
      <c r="D166" s="169" t="s">
        <v>872</v>
      </c>
      <c r="E166" s="90">
        <v>1</v>
      </c>
      <c r="F166" s="172">
        <v>1</v>
      </c>
      <c r="G166" s="78">
        <v>1998</v>
      </c>
      <c r="H166" s="167">
        <f t="shared" si="10"/>
        <v>0</v>
      </c>
      <c r="I166" s="90">
        <v>0</v>
      </c>
      <c r="J166" s="234">
        <f t="shared" si="11"/>
        <v>0</v>
      </c>
      <c r="K166" s="228"/>
    </row>
    <row r="167" spans="1:11" ht="23.25" customHeight="1" thickBot="1">
      <c r="A167" s="28"/>
      <c r="B167" s="184"/>
      <c r="C167" s="38"/>
      <c r="D167" s="169" t="s">
        <v>873</v>
      </c>
      <c r="E167" s="90">
        <v>1</v>
      </c>
      <c r="F167" s="172">
        <v>1</v>
      </c>
      <c r="G167" s="78">
        <v>2003</v>
      </c>
      <c r="H167" s="167">
        <f t="shared" si="10"/>
        <v>0</v>
      </c>
      <c r="I167" s="90">
        <v>1</v>
      </c>
      <c r="J167" s="234">
        <f t="shared" si="11"/>
        <v>0</v>
      </c>
      <c r="K167" s="228"/>
    </row>
    <row r="168" spans="1:11" ht="11.25" customHeight="1" thickBot="1">
      <c r="A168" s="330">
        <v>16</v>
      </c>
      <c r="B168" s="328" t="s">
        <v>184</v>
      </c>
      <c r="C168" s="94">
        <f>титул!$B$10</f>
        <v>25</v>
      </c>
      <c r="D168" s="197" t="s">
        <v>168</v>
      </c>
      <c r="E168" s="73">
        <v>15</v>
      </c>
      <c r="F168" s="166">
        <v>1</v>
      </c>
      <c r="G168" s="167">
        <v>2008</v>
      </c>
      <c r="H168" s="167">
        <f aca="true" t="shared" si="12" ref="H168:H186">IF(G168&gt;2009,E168,0)</f>
        <v>0</v>
      </c>
      <c r="I168" s="167">
        <v>15</v>
      </c>
      <c r="J168" s="234">
        <f aca="true" t="shared" si="13" ref="J168:J186">IF(G168&gt;2009,I168,0)</f>
        <v>0</v>
      </c>
      <c r="K168" s="325">
        <f>SUM(E168:E186)/C168</f>
        <v>2.88</v>
      </c>
    </row>
    <row r="169" spans="1:11" ht="11.25" customHeight="1" thickBot="1">
      <c r="A169" s="331"/>
      <c r="B169" s="329"/>
      <c r="C169" s="38"/>
      <c r="D169" s="65" t="s">
        <v>732</v>
      </c>
      <c r="E169" s="90">
        <v>3</v>
      </c>
      <c r="F169" s="172">
        <v>1</v>
      </c>
      <c r="G169" s="78">
        <v>2004</v>
      </c>
      <c r="H169" s="167">
        <f t="shared" si="12"/>
        <v>0</v>
      </c>
      <c r="I169" s="78">
        <v>0</v>
      </c>
      <c r="J169" s="234">
        <f t="shared" si="13"/>
        <v>0</v>
      </c>
      <c r="K169" s="326"/>
    </row>
    <row r="170" spans="1:11" ht="15.75" thickBot="1">
      <c r="A170" s="28"/>
      <c r="B170" s="184"/>
      <c r="C170" s="38"/>
      <c r="D170" s="193" t="s">
        <v>108</v>
      </c>
      <c r="E170" s="90">
        <v>1</v>
      </c>
      <c r="F170" s="172">
        <v>0</v>
      </c>
      <c r="G170" s="78">
        <v>2005</v>
      </c>
      <c r="H170" s="167">
        <f t="shared" si="12"/>
        <v>0</v>
      </c>
      <c r="I170" s="78">
        <v>1</v>
      </c>
      <c r="J170" s="234">
        <f t="shared" si="13"/>
        <v>0</v>
      </c>
      <c r="K170" s="326"/>
    </row>
    <row r="171" spans="1:11" ht="22.5" customHeight="1" thickBot="1">
      <c r="A171" s="28"/>
      <c r="B171" s="184"/>
      <c r="C171" s="38"/>
      <c r="D171" s="193" t="s">
        <v>665</v>
      </c>
      <c r="E171" s="90">
        <v>1</v>
      </c>
      <c r="F171" s="172">
        <v>1</v>
      </c>
      <c r="G171" s="78">
        <v>2006</v>
      </c>
      <c r="H171" s="167">
        <f t="shared" si="12"/>
        <v>0</v>
      </c>
      <c r="I171" s="78">
        <v>1</v>
      </c>
      <c r="J171" s="234">
        <f t="shared" si="13"/>
        <v>0</v>
      </c>
      <c r="K171" s="326"/>
    </row>
    <row r="172" spans="1:11" ht="15.75" customHeight="1" thickBot="1">
      <c r="A172" s="28"/>
      <c r="B172" s="184"/>
      <c r="C172" s="38"/>
      <c r="D172" s="65" t="s">
        <v>731</v>
      </c>
      <c r="E172" s="90">
        <v>3</v>
      </c>
      <c r="F172" s="172">
        <v>1</v>
      </c>
      <c r="G172" s="78">
        <v>2005</v>
      </c>
      <c r="H172" s="167">
        <f t="shared" si="12"/>
        <v>0</v>
      </c>
      <c r="I172" s="78">
        <v>3</v>
      </c>
      <c r="J172" s="234">
        <f t="shared" si="13"/>
        <v>0</v>
      </c>
      <c r="K172" s="326"/>
    </row>
    <row r="173" spans="1:11" ht="15.75" customHeight="1" thickBot="1">
      <c r="A173" s="28"/>
      <c r="B173" s="184"/>
      <c r="C173" s="38"/>
      <c r="D173" s="193" t="s">
        <v>107</v>
      </c>
      <c r="E173" s="90">
        <v>1</v>
      </c>
      <c r="F173" s="172">
        <v>1</v>
      </c>
      <c r="G173" s="78">
        <v>2009</v>
      </c>
      <c r="H173" s="167">
        <f t="shared" si="12"/>
        <v>0</v>
      </c>
      <c r="I173" s="78">
        <v>1</v>
      </c>
      <c r="J173" s="234">
        <f t="shared" si="13"/>
        <v>0</v>
      </c>
      <c r="K173" s="326"/>
    </row>
    <row r="174" spans="1:11" ht="22.5" customHeight="1" thickBot="1">
      <c r="A174" s="28"/>
      <c r="B174" s="184"/>
      <c r="C174" s="38"/>
      <c r="D174" s="193" t="s">
        <v>110</v>
      </c>
      <c r="E174" s="90">
        <v>2</v>
      </c>
      <c r="F174" s="172">
        <v>1</v>
      </c>
      <c r="G174" s="78">
        <v>2003</v>
      </c>
      <c r="H174" s="167">
        <f t="shared" si="12"/>
        <v>0</v>
      </c>
      <c r="I174" s="78">
        <v>0</v>
      </c>
      <c r="J174" s="234">
        <f t="shared" si="13"/>
        <v>0</v>
      </c>
      <c r="K174" s="326"/>
    </row>
    <row r="175" spans="1:11" ht="21.75" customHeight="1" thickBot="1">
      <c r="A175" s="28"/>
      <c r="B175" s="184"/>
      <c r="C175" s="38"/>
      <c r="D175" s="193" t="s">
        <v>24</v>
      </c>
      <c r="E175" s="90">
        <v>2</v>
      </c>
      <c r="F175" s="172">
        <v>1</v>
      </c>
      <c r="G175" s="78">
        <v>2003</v>
      </c>
      <c r="H175" s="167">
        <f t="shared" si="12"/>
        <v>0</v>
      </c>
      <c r="I175" s="78">
        <v>0</v>
      </c>
      <c r="J175" s="234">
        <f t="shared" si="13"/>
        <v>0</v>
      </c>
      <c r="K175" s="326"/>
    </row>
    <row r="176" spans="1:11" ht="24.75" customHeight="1" thickBot="1">
      <c r="A176" s="28"/>
      <c r="B176" s="184"/>
      <c r="C176" s="38"/>
      <c r="D176" s="193" t="s">
        <v>104</v>
      </c>
      <c r="E176" s="90">
        <v>1</v>
      </c>
      <c r="F176" s="172">
        <v>1</v>
      </c>
      <c r="G176" s="78">
        <v>2007</v>
      </c>
      <c r="H176" s="167">
        <f t="shared" si="12"/>
        <v>0</v>
      </c>
      <c r="I176" s="78">
        <v>1</v>
      </c>
      <c r="J176" s="234">
        <f t="shared" si="13"/>
        <v>0</v>
      </c>
      <c r="K176" s="326"/>
    </row>
    <row r="177" spans="1:11" ht="11.25" customHeight="1" thickBot="1">
      <c r="A177" s="28"/>
      <c r="B177" s="184"/>
      <c r="C177" s="38"/>
      <c r="D177" s="193" t="s">
        <v>109</v>
      </c>
      <c r="E177" s="90">
        <v>2</v>
      </c>
      <c r="F177" s="172">
        <v>1</v>
      </c>
      <c r="G177" s="78">
        <v>2002</v>
      </c>
      <c r="H177" s="167">
        <f t="shared" si="12"/>
        <v>0</v>
      </c>
      <c r="I177" s="78">
        <v>0</v>
      </c>
      <c r="J177" s="234">
        <f t="shared" si="13"/>
        <v>0</v>
      </c>
      <c r="K177" s="326"/>
    </row>
    <row r="178" spans="1:11" ht="11.25" customHeight="1" thickBot="1">
      <c r="A178" s="28"/>
      <c r="B178" s="184"/>
      <c r="C178" s="38"/>
      <c r="D178" s="65" t="s">
        <v>733</v>
      </c>
      <c r="E178" s="90">
        <v>1</v>
      </c>
      <c r="F178" s="172">
        <v>1</v>
      </c>
      <c r="G178" s="78">
        <v>2008</v>
      </c>
      <c r="H178" s="167">
        <f t="shared" si="12"/>
        <v>0</v>
      </c>
      <c r="I178" s="78">
        <v>1</v>
      </c>
      <c r="J178" s="234">
        <f t="shared" si="13"/>
        <v>0</v>
      </c>
      <c r="K178" s="326"/>
    </row>
    <row r="179" spans="1:11" ht="11.25" customHeight="1" thickBot="1">
      <c r="A179" s="28"/>
      <c r="B179" s="184"/>
      <c r="C179" s="38"/>
      <c r="D179" s="193" t="s">
        <v>23</v>
      </c>
      <c r="E179" s="90">
        <v>2</v>
      </c>
      <c r="F179" s="172">
        <v>1</v>
      </c>
      <c r="G179" s="78">
        <v>2004</v>
      </c>
      <c r="H179" s="167">
        <f t="shared" si="12"/>
        <v>0</v>
      </c>
      <c r="I179" s="78">
        <v>0</v>
      </c>
      <c r="J179" s="234">
        <f t="shared" si="13"/>
        <v>0</v>
      </c>
      <c r="K179" s="326"/>
    </row>
    <row r="180" spans="1:11" ht="22.5" customHeight="1" thickBot="1">
      <c r="A180" s="28"/>
      <c r="B180" s="184"/>
      <c r="C180" s="38"/>
      <c r="D180" s="193" t="s">
        <v>105</v>
      </c>
      <c r="E180" s="90">
        <v>1</v>
      </c>
      <c r="F180" s="172">
        <v>1</v>
      </c>
      <c r="G180" s="78">
        <v>2007</v>
      </c>
      <c r="H180" s="167">
        <f t="shared" si="12"/>
        <v>0</v>
      </c>
      <c r="I180" s="78">
        <v>1</v>
      </c>
      <c r="J180" s="234">
        <f t="shared" si="13"/>
        <v>0</v>
      </c>
      <c r="K180" s="326"/>
    </row>
    <row r="181" spans="1:11" ht="22.5" customHeight="1" thickBot="1">
      <c r="A181" s="28"/>
      <c r="B181" s="184"/>
      <c r="C181" s="38"/>
      <c r="D181" s="193" t="s">
        <v>106</v>
      </c>
      <c r="E181" s="90">
        <v>1</v>
      </c>
      <c r="F181" s="172">
        <v>1</v>
      </c>
      <c r="G181" s="78">
        <v>2008</v>
      </c>
      <c r="H181" s="167">
        <f t="shared" si="12"/>
        <v>0</v>
      </c>
      <c r="I181" s="78">
        <v>1</v>
      </c>
      <c r="J181" s="234">
        <f t="shared" si="13"/>
        <v>0</v>
      </c>
      <c r="K181" s="326"/>
    </row>
    <row r="182" spans="1:11" ht="11.25" customHeight="1" thickBot="1">
      <c r="A182" s="28"/>
      <c r="B182" s="184"/>
      <c r="C182" s="38"/>
      <c r="D182" s="193" t="s">
        <v>25</v>
      </c>
      <c r="E182" s="90">
        <v>2</v>
      </c>
      <c r="F182" s="172">
        <v>1</v>
      </c>
      <c r="G182" s="78">
        <v>2002</v>
      </c>
      <c r="H182" s="167">
        <f t="shared" si="12"/>
        <v>0</v>
      </c>
      <c r="I182" s="78">
        <v>2</v>
      </c>
      <c r="J182" s="234">
        <f t="shared" si="13"/>
        <v>0</v>
      </c>
      <c r="K182" s="326"/>
    </row>
    <row r="183" spans="1:11" ht="11.25" customHeight="1" thickBot="1">
      <c r="A183" s="28"/>
      <c r="B183" s="184"/>
      <c r="C183" s="38"/>
      <c r="D183" s="193" t="s">
        <v>663</v>
      </c>
      <c r="E183" s="90">
        <v>1</v>
      </c>
      <c r="F183" s="172">
        <v>1</v>
      </c>
      <c r="G183" s="78">
        <v>2006</v>
      </c>
      <c r="H183" s="167">
        <f t="shared" si="12"/>
        <v>0</v>
      </c>
      <c r="I183" s="78">
        <v>0</v>
      </c>
      <c r="J183" s="234">
        <f t="shared" si="13"/>
        <v>0</v>
      </c>
      <c r="K183" s="326"/>
    </row>
    <row r="184" spans="1:11" ht="22.5" customHeight="1" thickBot="1">
      <c r="A184" s="28"/>
      <c r="B184" s="184"/>
      <c r="C184" s="38"/>
      <c r="D184" s="193" t="s">
        <v>730</v>
      </c>
      <c r="E184" s="90">
        <v>1</v>
      </c>
      <c r="F184" s="172">
        <v>1</v>
      </c>
      <c r="G184" s="78">
        <v>2008</v>
      </c>
      <c r="H184" s="167">
        <f t="shared" si="12"/>
        <v>0</v>
      </c>
      <c r="I184" s="78">
        <v>1</v>
      </c>
      <c r="J184" s="234">
        <f t="shared" si="13"/>
        <v>0</v>
      </c>
      <c r="K184" s="326"/>
    </row>
    <row r="185" spans="1:11" ht="22.5" customHeight="1" thickBot="1">
      <c r="A185" s="28"/>
      <c r="B185" s="184"/>
      <c r="C185" s="38"/>
      <c r="D185" s="301" t="s">
        <v>175</v>
      </c>
      <c r="E185" s="302">
        <v>30</v>
      </c>
      <c r="F185" s="303">
        <v>1</v>
      </c>
      <c r="G185" s="304">
        <v>2015</v>
      </c>
      <c r="H185" s="305">
        <f t="shared" si="12"/>
        <v>30</v>
      </c>
      <c r="I185" s="304">
        <v>30</v>
      </c>
      <c r="J185" s="306">
        <f t="shared" si="13"/>
        <v>30</v>
      </c>
      <c r="K185" s="326"/>
    </row>
    <row r="186" spans="1:11" ht="22.5" customHeight="1" thickBot="1">
      <c r="A186" s="36"/>
      <c r="B186" s="186"/>
      <c r="C186" s="41"/>
      <c r="D186" s="246" t="s">
        <v>664</v>
      </c>
      <c r="E186" s="74">
        <v>2</v>
      </c>
      <c r="F186" s="173">
        <v>1</v>
      </c>
      <c r="G186" s="115">
        <v>2004</v>
      </c>
      <c r="H186" s="167">
        <f t="shared" si="12"/>
        <v>0</v>
      </c>
      <c r="I186" s="115">
        <v>0</v>
      </c>
      <c r="J186" s="234">
        <f t="shared" si="13"/>
        <v>0</v>
      </c>
      <c r="K186" s="327"/>
    </row>
    <row r="187" spans="1:11" ht="30.75" thickBot="1">
      <c r="A187" s="35">
        <v>17</v>
      </c>
      <c r="B187" s="183" t="s">
        <v>11</v>
      </c>
      <c r="C187" s="37">
        <f>титул!B10</f>
        <v>25</v>
      </c>
      <c r="D187" s="63" t="s">
        <v>874</v>
      </c>
      <c r="E187" s="73">
        <v>1</v>
      </c>
      <c r="F187" s="173">
        <v>1</v>
      </c>
      <c r="G187" s="173">
        <v>2006</v>
      </c>
      <c r="H187" s="167">
        <f t="shared" si="10"/>
        <v>0</v>
      </c>
      <c r="I187" s="173">
        <v>1</v>
      </c>
      <c r="J187" s="234">
        <f t="shared" si="11"/>
        <v>0</v>
      </c>
      <c r="K187" s="325">
        <f>SUM(E187:E195)/C187</f>
        <v>0.92</v>
      </c>
    </row>
    <row r="188" spans="1:11" ht="23.25" thickBot="1">
      <c r="A188" s="28"/>
      <c r="B188" s="184"/>
      <c r="C188" s="38"/>
      <c r="D188" s="65" t="s">
        <v>875</v>
      </c>
      <c r="E188" s="90">
        <v>3</v>
      </c>
      <c r="F188" s="173">
        <v>1</v>
      </c>
      <c r="G188" s="173">
        <v>2009</v>
      </c>
      <c r="H188" s="167">
        <f t="shared" si="10"/>
        <v>0</v>
      </c>
      <c r="I188" s="173">
        <v>3</v>
      </c>
      <c r="J188" s="234">
        <f t="shared" si="11"/>
        <v>0</v>
      </c>
      <c r="K188" s="326"/>
    </row>
    <row r="189" spans="1:11" ht="23.25" thickBot="1">
      <c r="A189" s="28"/>
      <c r="B189" s="184"/>
      <c r="C189" s="38"/>
      <c r="D189" s="279" t="s">
        <v>829</v>
      </c>
      <c r="E189" s="273">
        <v>5</v>
      </c>
      <c r="F189" s="307">
        <v>1</v>
      </c>
      <c r="G189" s="307">
        <v>2016</v>
      </c>
      <c r="H189" s="305">
        <f t="shared" si="10"/>
        <v>5</v>
      </c>
      <c r="I189" s="307">
        <v>5</v>
      </c>
      <c r="J189" s="306">
        <f t="shared" si="11"/>
        <v>5</v>
      </c>
      <c r="K189" s="326"/>
    </row>
    <row r="190" spans="1:11" ht="11.25" customHeight="1" thickBot="1">
      <c r="A190" s="28"/>
      <c r="B190" s="184"/>
      <c r="C190" s="38"/>
      <c r="D190" s="65" t="s">
        <v>876</v>
      </c>
      <c r="E190" s="90">
        <v>1</v>
      </c>
      <c r="F190" s="173">
        <v>1</v>
      </c>
      <c r="G190" s="173">
        <v>2000</v>
      </c>
      <c r="H190" s="167">
        <f t="shared" si="10"/>
        <v>0</v>
      </c>
      <c r="I190" s="173">
        <v>0</v>
      </c>
      <c r="J190" s="234">
        <f t="shared" si="11"/>
        <v>0</v>
      </c>
      <c r="K190" s="326"/>
    </row>
    <row r="191" spans="1:11" ht="11.25" customHeight="1" thickBot="1">
      <c r="A191" s="28"/>
      <c r="B191" s="184"/>
      <c r="C191" s="38"/>
      <c r="D191" s="65" t="s">
        <v>877</v>
      </c>
      <c r="E191" s="90">
        <v>1</v>
      </c>
      <c r="F191" s="173">
        <v>1</v>
      </c>
      <c r="G191" s="173">
        <v>2006</v>
      </c>
      <c r="H191" s="167">
        <f t="shared" si="10"/>
        <v>0</v>
      </c>
      <c r="I191" s="173">
        <v>0</v>
      </c>
      <c r="J191" s="234">
        <f t="shared" si="11"/>
        <v>0</v>
      </c>
      <c r="K191" s="326"/>
    </row>
    <row r="192" spans="1:11" ht="11.25" customHeight="1" thickBot="1">
      <c r="A192" s="28"/>
      <c r="B192" s="184"/>
      <c r="C192" s="38"/>
      <c r="D192" s="65" t="s">
        <v>878</v>
      </c>
      <c r="E192" s="90">
        <v>2</v>
      </c>
      <c r="F192" s="173">
        <v>1</v>
      </c>
      <c r="G192" s="173">
        <v>2002</v>
      </c>
      <c r="H192" s="167">
        <f t="shared" si="10"/>
        <v>0</v>
      </c>
      <c r="I192" s="173">
        <v>2</v>
      </c>
      <c r="J192" s="234">
        <f aca="true" t="shared" si="14" ref="J192:J223">IF(G192&gt;2009,I192,0)</f>
        <v>0</v>
      </c>
      <c r="K192" s="326"/>
    </row>
    <row r="193" spans="1:11" ht="11.25" customHeight="1" thickBot="1">
      <c r="A193" s="28"/>
      <c r="B193" s="184"/>
      <c r="C193" s="38"/>
      <c r="D193" s="65" t="s">
        <v>295</v>
      </c>
      <c r="E193" s="90">
        <v>1</v>
      </c>
      <c r="F193" s="173">
        <v>1</v>
      </c>
      <c r="G193" s="173">
        <v>2006</v>
      </c>
      <c r="H193" s="167">
        <f aca="true" t="shared" si="15" ref="H193:H224">IF(G193&gt;2009,E193,0)</f>
        <v>0</v>
      </c>
      <c r="I193" s="173">
        <v>0</v>
      </c>
      <c r="J193" s="234">
        <f t="shared" si="14"/>
        <v>0</v>
      </c>
      <c r="K193" s="326"/>
    </row>
    <row r="194" spans="1:11" ht="23.25" thickBot="1">
      <c r="A194" s="28"/>
      <c r="B194" s="184"/>
      <c r="C194" s="38"/>
      <c r="D194" s="65" t="s">
        <v>296</v>
      </c>
      <c r="E194" s="90">
        <v>4</v>
      </c>
      <c r="F194" s="173">
        <v>1</v>
      </c>
      <c r="G194" s="173">
        <v>2005</v>
      </c>
      <c r="H194" s="167">
        <f t="shared" si="15"/>
        <v>0</v>
      </c>
      <c r="I194" s="173">
        <v>4</v>
      </c>
      <c r="J194" s="234">
        <f t="shared" si="14"/>
        <v>0</v>
      </c>
      <c r="K194" s="326"/>
    </row>
    <row r="195" spans="1:11" ht="23.25" thickBot="1">
      <c r="A195" s="28"/>
      <c r="B195" s="184"/>
      <c r="C195" s="38"/>
      <c r="D195" s="65" t="s">
        <v>297</v>
      </c>
      <c r="E195" s="90">
        <v>5</v>
      </c>
      <c r="F195" s="173">
        <v>0</v>
      </c>
      <c r="G195" s="173">
        <v>2009</v>
      </c>
      <c r="H195" s="167">
        <f t="shared" si="15"/>
        <v>0</v>
      </c>
      <c r="I195" s="173">
        <v>5</v>
      </c>
      <c r="J195" s="234">
        <f t="shared" si="14"/>
        <v>0</v>
      </c>
      <c r="K195" s="326"/>
    </row>
    <row r="196" spans="1:11" s="268" customFormat="1" ht="19.5" customHeight="1" thickBot="1">
      <c r="A196" s="299"/>
      <c r="B196" s="300"/>
      <c r="C196" s="299"/>
      <c r="D196" s="263" t="s">
        <v>12</v>
      </c>
      <c r="E196" s="264"/>
      <c r="F196" s="265"/>
      <c r="G196" s="266"/>
      <c r="H196" s="167">
        <f t="shared" si="15"/>
        <v>0</v>
      </c>
      <c r="I196" s="266"/>
      <c r="J196" s="234">
        <f t="shared" si="14"/>
        <v>0</v>
      </c>
      <c r="K196" s="267"/>
    </row>
    <row r="197" spans="1:11" ht="44.25" customHeight="1" thickBot="1">
      <c r="A197" s="28">
        <v>18</v>
      </c>
      <c r="B197" s="184" t="s">
        <v>377</v>
      </c>
      <c r="C197" s="39">
        <f>титул!B8</f>
        <v>25</v>
      </c>
      <c r="D197" s="65" t="s">
        <v>298</v>
      </c>
      <c r="E197" s="90">
        <v>2</v>
      </c>
      <c r="F197" s="173">
        <v>1</v>
      </c>
      <c r="G197" s="173">
        <v>2003</v>
      </c>
      <c r="H197" s="167">
        <f t="shared" si="15"/>
        <v>0</v>
      </c>
      <c r="I197" s="173">
        <v>2</v>
      </c>
      <c r="J197" s="234">
        <f t="shared" si="14"/>
        <v>0</v>
      </c>
      <c r="K197" s="228"/>
    </row>
    <row r="198" spans="1:11" ht="27.75" customHeight="1" thickBot="1">
      <c r="A198" s="28"/>
      <c r="B198" s="184"/>
      <c r="C198" s="38"/>
      <c r="D198" s="65" t="s">
        <v>299</v>
      </c>
      <c r="E198" s="90">
        <v>1</v>
      </c>
      <c r="F198" s="173">
        <v>1</v>
      </c>
      <c r="G198" s="173">
        <v>2005</v>
      </c>
      <c r="H198" s="167">
        <f t="shared" si="15"/>
        <v>0</v>
      </c>
      <c r="I198" s="173">
        <v>1</v>
      </c>
      <c r="J198" s="234">
        <f t="shared" si="14"/>
        <v>0</v>
      </c>
      <c r="K198" s="228"/>
    </row>
    <row r="199" spans="1:11" ht="24" customHeight="1" thickBot="1">
      <c r="A199" s="28"/>
      <c r="B199" s="184"/>
      <c r="C199" s="38"/>
      <c r="D199" s="65" t="s">
        <v>300</v>
      </c>
      <c r="E199" s="90">
        <v>1</v>
      </c>
      <c r="F199" s="173">
        <v>1</v>
      </c>
      <c r="G199" s="173">
        <v>2004</v>
      </c>
      <c r="H199" s="167">
        <f t="shared" si="15"/>
        <v>0</v>
      </c>
      <c r="I199" s="173">
        <v>1</v>
      </c>
      <c r="J199" s="234">
        <f t="shared" si="14"/>
        <v>0</v>
      </c>
      <c r="K199" s="228"/>
    </row>
    <row r="200" spans="1:11" ht="27.75" customHeight="1" thickBot="1">
      <c r="A200" s="35">
        <v>19</v>
      </c>
      <c r="B200" s="328" t="s">
        <v>13</v>
      </c>
      <c r="C200" s="37">
        <f>титул!B8</f>
        <v>25</v>
      </c>
      <c r="D200" s="65" t="s">
        <v>308</v>
      </c>
      <c r="E200" s="90">
        <v>1</v>
      </c>
      <c r="F200" s="173">
        <v>1</v>
      </c>
      <c r="G200" s="173">
        <v>2003</v>
      </c>
      <c r="H200" s="167">
        <f t="shared" si="15"/>
        <v>0</v>
      </c>
      <c r="I200" s="173">
        <v>1</v>
      </c>
      <c r="J200" s="234">
        <f t="shared" si="14"/>
        <v>0</v>
      </c>
      <c r="K200" s="228"/>
    </row>
    <row r="201" spans="1:11" ht="25.5" customHeight="1" thickBot="1">
      <c r="A201" s="28"/>
      <c r="B201" s="329"/>
      <c r="C201" s="38"/>
      <c r="D201" s="65" t="s">
        <v>309</v>
      </c>
      <c r="E201" s="90">
        <v>3</v>
      </c>
      <c r="F201" s="173">
        <v>1</v>
      </c>
      <c r="G201" s="173">
        <v>2003</v>
      </c>
      <c r="H201" s="167">
        <f t="shared" si="15"/>
        <v>0</v>
      </c>
      <c r="I201" s="173">
        <v>0</v>
      </c>
      <c r="J201" s="234">
        <f t="shared" si="14"/>
        <v>0</v>
      </c>
      <c r="K201" s="228"/>
    </row>
    <row r="202" spans="1:11" ht="27.75" customHeight="1" thickBot="1">
      <c r="A202" s="28"/>
      <c r="B202" s="329"/>
      <c r="C202" s="38"/>
      <c r="D202" s="65" t="s">
        <v>310</v>
      </c>
      <c r="E202" s="90">
        <v>4</v>
      </c>
      <c r="F202" s="173">
        <v>1</v>
      </c>
      <c r="G202" s="173">
        <v>2006</v>
      </c>
      <c r="H202" s="167">
        <f t="shared" si="15"/>
        <v>0</v>
      </c>
      <c r="I202" s="173">
        <v>0</v>
      </c>
      <c r="J202" s="234">
        <f t="shared" si="14"/>
        <v>0</v>
      </c>
      <c r="K202" s="228"/>
    </row>
    <row r="203" spans="1:11" ht="22.5" customHeight="1" thickBot="1">
      <c r="A203" s="28"/>
      <c r="B203" s="329"/>
      <c r="C203" s="38"/>
      <c r="D203" s="65" t="s">
        <v>311</v>
      </c>
      <c r="E203" s="90">
        <v>2</v>
      </c>
      <c r="F203" s="173">
        <v>1</v>
      </c>
      <c r="G203" s="173">
        <v>2007</v>
      </c>
      <c r="H203" s="167">
        <f t="shared" si="15"/>
        <v>0</v>
      </c>
      <c r="I203" s="173">
        <v>2</v>
      </c>
      <c r="J203" s="234">
        <f t="shared" si="14"/>
        <v>0</v>
      </c>
      <c r="K203" s="228"/>
    </row>
    <row r="204" spans="1:11" ht="19.5" customHeight="1" thickBot="1">
      <c r="A204" s="28"/>
      <c r="B204" s="184"/>
      <c r="C204" s="38"/>
      <c r="D204" s="65" t="s">
        <v>312</v>
      </c>
      <c r="E204" s="90">
        <v>1</v>
      </c>
      <c r="F204" s="173">
        <v>1</v>
      </c>
      <c r="G204" s="173">
        <v>2007</v>
      </c>
      <c r="H204" s="167">
        <f t="shared" si="15"/>
        <v>0</v>
      </c>
      <c r="I204" s="173">
        <v>1</v>
      </c>
      <c r="J204" s="234">
        <f t="shared" si="14"/>
        <v>0</v>
      </c>
      <c r="K204" s="228"/>
    </row>
    <row r="205" spans="1:11" ht="24" customHeight="1" thickBot="1">
      <c r="A205" s="28"/>
      <c r="B205" s="184"/>
      <c r="C205" s="38"/>
      <c r="D205" s="65" t="s">
        <v>313</v>
      </c>
      <c r="E205" s="90">
        <v>1</v>
      </c>
      <c r="F205" s="173">
        <v>1</v>
      </c>
      <c r="G205" s="173">
        <v>2008</v>
      </c>
      <c r="H205" s="167">
        <f t="shared" si="15"/>
        <v>0</v>
      </c>
      <c r="I205" s="173">
        <v>1</v>
      </c>
      <c r="J205" s="234">
        <f t="shared" si="14"/>
        <v>0</v>
      </c>
      <c r="K205" s="228"/>
    </row>
    <row r="206" spans="1:11" ht="19.5" customHeight="1" thickBot="1">
      <c r="A206" s="28"/>
      <c r="B206" s="184"/>
      <c r="C206" s="38"/>
      <c r="D206" s="65" t="s">
        <v>314</v>
      </c>
      <c r="E206" s="90">
        <v>2</v>
      </c>
      <c r="F206" s="173">
        <v>1</v>
      </c>
      <c r="G206" s="173">
        <v>2009</v>
      </c>
      <c r="H206" s="167">
        <f t="shared" si="15"/>
        <v>0</v>
      </c>
      <c r="I206" s="173">
        <v>2</v>
      </c>
      <c r="J206" s="234">
        <f t="shared" si="14"/>
        <v>0</v>
      </c>
      <c r="K206" s="228"/>
    </row>
    <row r="207" spans="1:11" ht="24" customHeight="1" thickBot="1">
      <c r="A207" s="28"/>
      <c r="B207" s="184"/>
      <c r="C207" s="38"/>
      <c r="D207" s="65" t="s">
        <v>315</v>
      </c>
      <c r="E207" s="90">
        <v>5</v>
      </c>
      <c r="F207" s="173">
        <v>0</v>
      </c>
      <c r="G207" s="173">
        <v>2004</v>
      </c>
      <c r="H207" s="167">
        <f t="shared" si="15"/>
        <v>0</v>
      </c>
      <c r="I207" s="173">
        <v>0</v>
      </c>
      <c r="J207" s="234">
        <f t="shared" si="14"/>
        <v>0</v>
      </c>
      <c r="K207" s="228"/>
    </row>
    <row r="208" spans="1:11" ht="24.75" customHeight="1" thickBot="1">
      <c r="A208" s="28"/>
      <c r="B208" s="184"/>
      <c r="C208" s="38"/>
      <c r="D208" s="65" t="s">
        <v>316</v>
      </c>
      <c r="E208" s="90">
        <v>2</v>
      </c>
      <c r="F208" s="173">
        <v>1</v>
      </c>
      <c r="G208" s="173">
        <v>2006</v>
      </c>
      <c r="H208" s="167">
        <f t="shared" si="15"/>
        <v>0</v>
      </c>
      <c r="I208" s="173">
        <v>0</v>
      </c>
      <c r="J208" s="234">
        <f t="shared" si="14"/>
        <v>0</v>
      </c>
      <c r="K208" s="228"/>
    </row>
    <row r="209" spans="1:11" ht="24" customHeight="1" thickBot="1">
      <c r="A209" s="28"/>
      <c r="B209" s="184"/>
      <c r="C209" s="38"/>
      <c r="D209" s="65" t="s">
        <v>306</v>
      </c>
      <c r="E209" s="90">
        <v>2</v>
      </c>
      <c r="F209" s="173">
        <v>1</v>
      </c>
      <c r="G209" s="173">
        <v>2010</v>
      </c>
      <c r="H209" s="167">
        <f t="shared" si="15"/>
        <v>2</v>
      </c>
      <c r="I209" s="173">
        <v>2</v>
      </c>
      <c r="J209" s="234">
        <f t="shared" si="14"/>
        <v>2</v>
      </c>
      <c r="K209" s="228"/>
    </row>
    <row r="210" spans="1:11" ht="27" customHeight="1" thickBot="1">
      <c r="A210" s="35">
        <v>20</v>
      </c>
      <c r="B210" s="328" t="s">
        <v>14</v>
      </c>
      <c r="C210" s="37">
        <f>титул!B8+титул!B9</f>
        <v>49</v>
      </c>
      <c r="D210" s="65" t="s">
        <v>317</v>
      </c>
      <c r="E210" s="90">
        <v>4</v>
      </c>
      <c r="F210" s="173">
        <v>1</v>
      </c>
      <c r="G210" s="173">
        <v>2001</v>
      </c>
      <c r="H210" s="167">
        <f t="shared" si="15"/>
        <v>0</v>
      </c>
      <c r="I210" s="173">
        <v>0</v>
      </c>
      <c r="J210" s="234">
        <f t="shared" si="14"/>
        <v>0</v>
      </c>
      <c r="K210" s="228"/>
    </row>
    <row r="211" spans="1:11" ht="34.5" customHeight="1" thickBot="1">
      <c r="A211" s="28"/>
      <c r="B211" s="329"/>
      <c r="C211" s="38"/>
      <c r="D211" s="65" t="s">
        <v>302</v>
      </c>
      <c r="E211" s="90">
        <v>5</v>
      </c>
      <c r="F211" s="173">
        <v>0</v>
      </c>
      <c r="G211" s="173">
        <v>2007</v>
      </c>
      <c r="H211" s="167">
        <f t="shared" si="15"/>
        <v>0</v>
      </c>
      <c r="I211" s="173">
        <v>5</v>
      </c>
      <c r="J211" s="234">
        <f t="shared" si="14"/>
        <v>0</v>
      </c>
      <c r="K211" s="228"/>
    </row>
    <row r="212" spans="1:11" ht="24" customHeight="1" thickBot="1">
      <c r="A212" s="28"/>
      <c r="B212" s="184"/>
      <c r="C212" s="38"/>
      <c r="D212" s="65" t="s">
        <v>303</v>
      </c>
      <c r="E212" s="90">
        <v>2</v>
      </c>
      <c r="F212" s="173">
        <v>1</v>
      </c>
      <c r="G212" s="173">
        <v>2009</v>
      </c>
      <c r="H212" s="167">
        <f t="shared" si="15"/>
        <v>0</v>
      </c>
      <c r="I212" s="173">
        <v>2</v>
      </c>
      <c r="J212" s="234">
        <f t="shared" si="14"/>
        <v>0</v>
      </c>
      <c r="K212" s="228"/>
    </row>
    <row r="213" spans="1:11" ht="21.75" customHeight="1" thickBot="1">
      <c r="A213" s="28"/>
      <c r="B213" s="184"/>
      <c r="C213" s="38"/>
      <c r="D213" s="65" t="s">
        <v>307</v>
      </c>
      <c r="E213" s="90">
        <v>4</v>
      </c>
      <c r="F213" s="173">
        <v>1</v>
      </c>
      <c r="G213" s="173">
        <v>2009</v>
      </c>
      <c r="H213" s="167">
        <f t="shared" si="15"/>
        <v>0</v>
      </c>
      <c r="I213" s="173">
        <v>4</v>
      </c>
      <c r="J213" s="234">
        <f t="shared" si="14"/>
        <v>0</v>
      </c>
      <c r="K213" s="228"/>
    </row>
    <row r="214" spans="1:11" ht="25.5" customHeight="1" thickBot="1">
      <c r="A214" s="28"/>
      <c r="B214" s="184"/>
      <c r="C214" s="38"/>
      <c r="D214" s="65" t="s">
        <v>301</v>
      </c>
      <c r="E214" s="90">
        <v>1</v>
      </c>
      <c r="F214" s="173">
        <v>0</v>
      </c>
      <c r="G214" s="173">
        <v>2006</v>
      </c>
      <c r="H214" s="167">
        <f t="shared" si="15"/>
        <v>0</v>
      </c>
      <c r="I214" s="173">
        <v>1</v>
      </c>
      <c r="J214" s="234">
        <f t="shared" si="14"/>
        <v>0</v>
      </c>
      <c r="K214" s="228"/>
    </row>
    <row r="215" spans="1:11" ht="22.5" customHeight="1" thickBot="1">
      <c r="A215" s="28"/>
      <c r="B215" s="184"/>
      <c r="C215" s="38"/>
      <c r="D215" s="65" t="s">
        <v>304</v>
      </c>
      <c r="E215" s="90">
        <v>1</v>
      </c>
      <c r="F215" s="173">
        <v>0</v>
      </c>
      <c r="G215" s="173">
        <v>2009</v>
      </c>
      <c r="H215" s="167">
        <f t="shared" si="15"/>
        <v>0</v>
      </c>
      <c r="I215" s="173">
        <v>1</v>
      </c>
      <c r="J215" s="234">
        <f t="shared" si="14"/>
        <v>0</v>
      </c>
      <c r="K215" s="228"/>
    </row>
    <row r="216" spans="1:11" ht="26.25" customHeight="1" thickBot="1">
      <c r="A216" s="28"/>
      <c r="B216" s="184"/>
      <c r="C216" s="38"/>
      <c r="D216" s="65" t="s">
        <v>305</v>
      </c>
      <c r="E216" s="90">
        <v>1</v>
      </c>
      <c r="F216" s="173">
        <v>1</v>
      </c>
      <c r="G216" s="173">
        <v>2010</v>
      </c>
      <c r="H216" s="167">
        <f t="shared" si="15"/>
        <v>1</v>
      </c>
      <c r="I216" s="173">
        <v>1</v>
      </c>
      <c r="J216" s="234">
        <f t="shared" si="14"/>
        <v>1</v>
      </c>
      <c r="K216" s="228"/>
    </row>
    <row r="217" spans="1:11" ht="19.5" customHeight="1" thickBot="1">
      <c r="A217" s="35">
        <v>21</v>
      </c>
      <c r="B217" s="183" t="s">
        <v>86</v>
      </c>
      <c r="C217" s="37">
        <f>титул!B8+титул!B9</f>
        <v>49</v>
      </c>
      <c r="D217" s="63" t="s">
        <v>200</v>
      </c>
      <c r="E217" s="73">
        <v>2</v>
      </c>
      <c r="F217" s="166">
        <v>1</v>
      </c>
      <c r="G217" s="167">
        <v>2002</v>
      </c>
      <c r="H217" s="167">
        <f t="shared" si="15"/>
        <v>0</v>
      </c>
      <c r="I217" s="167">
        <v>0</v>
      </c>
      <c r="J217" s="234">
        <f t="shared" si="14"/>
        <v>0</v>
      </c>
      <c r="K217" s="228"/>
    </row>
    <row r="218" spans="1:11" ht="22.5" customHeight="1" thickBot="1">
      <c r="A218" s="28"/>
      <c r="B218" s="184"/>
      <c r="C218" s="38"/>
      <c r="D218" s="65" t="s">
        <v>203</v>
      </c>
      <c r="E218" s="90">
        <v>1</v>
      </c>
      <c r="F218" s="172">
        <v>1</v>
      </c>
      <c r="G218" s="78">
        <v>2002</v>
      </c>
      <c r="H218" s="167">
        <f t="shared" si="15"/>
        <v>0</v>
      </c>
      <c r="I218" s="78">
        <v>0</v>
      </c>
      <c r="J218" s="234">
        <f t="shared" si="14"/>
        <v>0</v>
      </c>
      <c r="K218" s="228"/>
    </row>
    <row r="219" spans="1:11" ht="19.5" customHeight="1" thickBot="1">
      <c r="A219" s="28"/>
      <c r="B219" s="184"/>
      <c r="C219" s="38"/>
      <c r="D219" s="65" t="s">
        <v>202</v>
      </c>
      <c r="E219" s="90">
        <v>1</v>
      </c>
      <c r="F219" s="172">
        <v>1</v>
      </c>
      <c r="G219" s="78">
        <v>2002</v>
      </c>
      <c r="H219" s="167">
        <f t="shared" si="15"/>
        <v>0</v>
      </c>
      <c r="I219" s="78">
        <v>0</v>
      </c>
      <c r="J219" s="234">
        <f t="shared" si="14"/>
        <v>0</v>
      </c>
      <c r="K219" s="228"/>
    </row>
    <row r="220" spans="1:11" ht="22.5" customHeight="1" thickBot="1">
      <c r="A220" s="28"/>
      <c r="B220" s="184"/>
      <c r="C220" s="38"/>
      <c r="D220" s="65" t="s">
        <v>197</v>
      </c>
      <c r="E220" s="90">
        <v>1</v>
      </c>
      <c r="F220" s="172">
        <v>1</v>
      </c>
      <c r="G220" s="78">
        <v>2002</v>
      </c>
      <c r="H220" s="167">
        <f t="shared" si="15"/>
        <v>0</v>
      </c>
      <c r="I220" s="78">
        <v>1</v>
      </c>
      <c r="J220" s="234">
        <f t="shared" si="14"/>
        <v>0</v>
      </c>
      <c r="K220" s="228"/>
    </row>
    <row r="221" spans="1:11" ht="24" customHeight="1" thickBot="1">
      <c r="A221" s="28"/>
      <c r="B221" s="184"/>
      <c r="C221" s="38"/>
      <c r="D221" s="65" t="s">
        <v>196</v>
      </c>
      <c r="E221" s="90">
        <v>1</v>
      </c>
      <c r="F221" s="172">
        <v>1</v>
      </c>
      <c r="G221" s="78">
        <v>2003</v>
      </c>
      <c r="H221" s="167">
        <f t="shared" si="15"/>
        <v>0</v>
      </c>
      <c r="I221" s="78">
        <v>0</v>
      </c>
      <c r="J221" s="234">
        <f t="shared" si="14"/>
        <v>0</v>
      </c>
      <c r="K221" s="228"/>
    </row>
    <row r="222" spans="1:11" ht="19.5" customHeight="1" thickBot="1">
      <c r="A222" s="28"/>
      <c r="B222" s="184"/>
      <c r="C222" s="38"/>
      <c r="D222" s="65" t="s">
        <v>199</v>
      </c>
      <c r="E222" s="90">
        <v>5</v>
      </c>
      <c r="F222" s="172">
        <v>1</v>
      </c>
      <c r="G222" s="78">
        <v>2000</v>
      </c>
      <c r="H222" s="167">
        <f t="shared" si="15"/>
        <v>0</v>
      </c>
      <c r="I222" s="78">
        <v>5</v>
      </c>
      <c r="J222" s="234">
        <f t="shared" si="14"/>
        <v>0</v>
      </c>
      <c r="K222" s="228"/>
    </row>
    <row r="223" spans="1:11" ht="22.5" customHeight="1" thickBot="1">
      <c r="A223" s="28"/>
      <c r="B223" s="184"/>
      <c r="C223" s="38"/>
      <c r="D223" s="65" t="s">
        <v>198</v>
      </c>
      <c r="E223" s="90">
        <v>18</v>
      </c>
      <c r="F223" s="172">
        <v>1</v>
      </c>
      <c r="G223" s="78">
        <v>1998</v>
      </c>
      <c r="H223" s="167">
        <f t="shared" si="15"/>
        <v>0</v>
      </c>
      <c r="I223" s="78">
        <v>0</v>
      </c>
      <c r="J223" s="234">
        <f t="shared" si="14"/>
        <v>0</v>
      </c>
      <c r="K223" s="228"/>
    </row>
    <row r="224" spans="1:11" ht="19.5" customHeight="1" thickBot="1">
      <c r="A224" s="28"/>
      <c r="B224" s="184"/>
      <c r="C224" s="38"/>
      <c r="D224" s="67" t="s">
        <v>201</v>
      </c>
      <c r="E224" s="74">
        <v>2</v>
      </c>
      <c r="F224" s="173">
        <v>1</v>
      </c>
      <c r="G224" s="115">
        <v>2003</v>
      </c>
      <c r="H224" s="167">
        <f t="shared" si="15"/>
        <v>0</v>
      </c>
      <c r="I224" s="115">
        <v>0</v>
      </c>
      <c r="J224" s="234">
        <f aca="true" t="shared" si="16" ref="J224:J255">IF(G224&gt;2009,I224,0)</f>
        <v>0</v>
      </c>
      <c r="K224" s="228"/>
    </row>
    <row r="225" spans="1:11" ht="45" customHeight="1" thickBot="1">
      <c r="A225" s="35">
        <v>22</v>
      </c>
      <c r="B225" s="183" t="s">
        <v>15</v>
      </c>
      <c r="C225" s="37">
        <f>титул!B9</f>
        <v>24</v>
      </c>
      <c r="D225" s="65" t="s">
        <v>372</v>
      </c>
      <c r="E225" s="90">
        <v>1</v>
      </c>
      <c r="F225" s="172">
        <v>1</v>
      </c>
      <c r="G225" s="78">
        <v>2002</v>
      </c>
      <c r="H225" s="167">
        <f aca="true" t="shared" si="17" ref="H225:H256">IF(G225&gt;2009,E225,0)</f>
        <v>0</v>
      </c>
      <c r="I225" s="78">
        <v>0</v>
      </c>
      <c r="J225" s="234">
        <f t="shared" si="16"/>
        <v>0</v>
      </c>
      <c r="K225" s="228"/>
    </row>
    <row r="226" spans="1:11" ht="19.5" customHeight="1" thickBot="1">
      <c r="A226" s="28"/>
      <c r="B226" s="184"/>
      <c r="C226" s="38"/>
      <c r="D226" s="65" t="s">
        <v>373</v>
      </c>
      <c r="E226" s="90">
        <v>5</v>
      </c>
      <c r="F226" s="172">
        <v>1</v>
      </c>
      <c r="G226" s="78">
        <v>2005</v>
      </c>
      <c r="H226" s="167">
        <f t="shared" si="17"/>
        <v>0</v>
      </c>
      <c r="I226" s="78">
        <v>0</v>
      </c>
      <c r="J226" s="234">
        <f t="shared" si="16"/>
        <v>0</v>
      </c>
      <c r="K226" s="228"/>
    </row>
    <row r="227" spans="1:11" ht="26.25" customHeight="1" thickBot="1">
      <c r="A227" s="28"/>
      <c r="B227" s="184"/>
      <c r="C227" s="38"/>
      <c r="D227" s="65" t="s">
        <v>374</v>
      </c>
      <c r="E227" s="90">
        <v>2</v>
      </c>
      <c r="F227" s="172">
        <v>1</v>
      </c>
      <c r="G227" s="78">
        <v>2004</v>
      </c>
      <c r="H227" s="167">
        <f t="shared" si="17"/>
        <v>0</v>
      </c>
      <c r="I227" s="78">
        <v>0</v>
      </c>
      <c r="J227" s="234">
        <f t="shared" si="16"/>
        <v>0</v>
      </c>
      <c r="K227" s="228"/>
    </row>
    <row r="228" spans="1:11" ht="19.5" customHeight="1" thickBot="1">
      <c r="A228" s="28"/>
      <c r="B228" s="184"/>
      <c r="C228" s="38"/>
      <c r="D228" s="65" t="s">
        <v>375</v>
      </c>
      <c r="E228" s="90">
        <v>1</v>
      </c>
      <c r="F228" s="172">
        <v>1</v>
      </c>
      <c r="G228" s="78">
        <v>2002</v>
      </c>
      <c r="H228" s="167">
        <f t="shared" si="17"/>
        <v>0</v>
      </c>
      <c r="I228" s="78">
        <v>1</v>
      </c>
      <c r="J228" s="234">
        <f t="shared" si="16"/>
        <v>0</v>
      </c>
      <c r="K228" s="228"/>
    </row>
    <row r="229" spans="1:11" ht="24" customHeight="1" thickBot="1">
      <c r="A229" s="28"/>
      <c r="B229" s="184"/>
      <c r="C229" s="38"/>
      <c r="D229" s="65" t="s">
        <v>169</v>
      </c>
      <c r="E229" s="90">
        <v>1</v>
      </c>
      <c r="F229" s="172">
        <v>1</v>
      </c>
      <c r="G229" s="78">
        <v>1999</v>
      </c>
      <c r="H229" s="167">
        <f t="shared" si="17"/>
        <v>0</v>
      </c>
      <c r="I229" s="78">
        <v>0</v>
      </c>
      <c r="J229" s="234">
        <f t="shared" si="16"/>
        <v>0</v>
      </c>
      <c r="K229" s="228"/>
    </row>
    <row r="230" spans="1:11" ht="28.5" customHeight="1" thickBot="1">
      <c r="A230" s="28"/>
      <c r="B230" s="184"/>
      <c r="C230" s="38"/>
      <c r="D230" s="67" t="s">
        <v>376</v>
      </c>
      <c r="E230" s="90">
        <v>1</v>
      </c>
      <c r="F230" s="172">
        <v>1</v>
      </c>
      <c r="G230" s="78">
        <v>2007</v>
      </c>
      <c r="H230" s="167">
        <f t="shared" si="17"/>
        <v>0</v>
      </c>
      <c r="I230" s="78">
        <v>1</v>
      </c>
      <c r="J230" s="234">
        <f t="shared" si="16"/>
        <v>0</v>
      </c>
      <c r="K230" s="228"/>
    </row>
    <row r="231" spans="1:11" ht="18.75" customHeight="1" thickBot="1">
      <c r="A231" s="35">
        <v>23</v>
      </c>
      <c r="B231" s="328" t="s">
        <v>16</v>
      </c>
      <c r="C231" s="37">
        <f>титул!B9</f>
        <v>24</v>
      </c>
      <c r="D231" s="193" t="s">
        <v>328</v>
      </c>
      <c r="E231" s="73">
        <v>2</v>
      </c>
      <c r="F231" s="166">
        <v>1</v>
      </c>
      <c r="G231" s="167">
        <v>2001</v>
      </c>
      <c r="H231" s="167">
        <f t="shared" si="17"/>
        <v>0</v>
      </c>
      <c r="I231" s="167">
        <v>2</v>
      </c>
      <c r="J231" s="234">
        <f t="shared" si="16"/>
        <v>0</v>
      </c>
      <c r="K231" s="228"/>
    </row>
    <row r="232" spans="1:11" ht="24.75" customHeight="1" thickBot="1">
      <c r="A232" s="28"/>
      <c r="B232" s="329"/>
      <c r="C232" s="38"/>
      <c r="D232" s="193" t="s">
        <v>330</v>
      </c>
      <c r="E232" s="90">
        <v>1</v>
      </c>
      <c r="F232" s="172">
        <v>1</v>
      </c>
      <c r="G232" s="78">
        <v>2004</v>
      </c>
      <c r="H232" s="167">
        <f t="shared" si="17"/>
        <v>0</v>
      </c>
      <c r="I232" s="78">
        <v>1</v>
      </c>
      <c r="J232" s="234">
        <f t="shared" si="16"/>
        <v>0</v>
      </c>
      <c r="K232" s="228"/>
    </row>
    <row r="233" spans="1:11" ht="19.5" customHeight="1" thickBot="1">
      <c r="A233" s="28"/>
      <c r="B233" s="184"/>
      <c r="C233" s="38"/>
      <c r="D233" s="193" t="s">
        <v>329</v>
      </c>
      <c r="E233" s="90">
        <v>1</v>
      </c>
      <c r="F233" s="172">
        <v>1</v>
      </c>
      <c r="G233" s="78">
        <v>2005</v>
      </c>
      <c r="H233" s="167">
        <f t="shared" si="17"/>
        <v>0</v>
      </c>
      <c r="I233" s="78">
        <v>1</v>
      </c>
      <c r="J233" s="234">
        <f t="shared" si="16"/>
        <v>0</v>
      </c>
      <c r="K233" s="228"/>
    </row>
    <row r="234" spans="1:11" ht="20.25" customHeight="1" thickBot="1">
      <c r="A234" s="28"/>
      <c r="B234" s="184"/>
      <c r="C234" s="38"/>
      <c r="D234" s="193" t="s">
        <v>331</v>
      </c>
      <c r="E234" s="90">
        <v>1</v>
      </c>
      <c r="F234" s="172">
        <v>1</v>
      </c>
      <c r="G234" s="78">
        <v>2006</v>
      </c>
      <c r="H234" s="167">
        <f t="shared" si="17"/>
        <v>0</v>
      </c>
      <c r="I234" s="78">
        <v>1</v>
      </c>
      <c r="J234" s="234">
        <f t="shared" si="16"/>
        <v>0</v>
      </c>
      <c r="K234" s="228"/>
    </row>
    <row r="235" spans="1:11" ht="19.5" customHeight="1" thickBot="1">
      <c r="A235" s="28"/>
      <c r="B235" s="184"/>
      <c r="C235" s="38"/>
      <c r="D235" s="245" t="s">
        <v>325</v>
      </c>
      <c r="E235" s="198">
        <v>1</v>
      </c>
      <c r="F235" s="172">
        <v>1</v>
      </c>
      <c r="G235" s="78">
        <v>2007</v>
      </c>
      <c r="H235" s="167">
        <f t="shared" si="17"/>
        <v>0</v>
      </c>
      <c r="I235" s="78">
        <v>0</v>
      </c>
      <c r="J235" s="234">
        <f t="shared" si="16"/>
        <v>0</v>
      </c>
      <c r="K235" s="228"/>
    </row>
    <row r="236" spans="1:11" ht="24.75" customHeight="1" thickBot="1">
      <c r="A236" s="28"/>
      <c r="B236" s="184"/>
      <c r="C236" s="38"/>
      <c r="D236" s="193" t="s">
        <v>333</v>
      </c>
      <c r="E236" s="90">
        <v>1</v>
      </c>
      <c r="F236" s="172">
        <v>1</v>
      </c>
      <c r="G236" s="78">
        <v>2006</v>
      </c>
      <c r="H236" s="167">
        <f t="shared" si="17"/>
        <v>0</v>
      </c>
      <c r="I236" s="78">
        <v>1</v>
      </c>
      <c r="J236" s="234">
        <f t="shared" si="16"/>
        <v>0</v>
      </c>
      <c r="K236" s="228"/>
    </row>
    <row r="237" spans="1:11" ht="24" customHeight="1" thickBot="1">
      <c r="A237" s="28"/>
      <c r="B237" s="184"/>
      <c r="C237" s="38"/>
      <c r="D237" s="245" t="s">
        <v>326</v>
      </c>
      <c r="E237" s="198">
        <v>1</v>
      </c>
      <c r="F237" s="172">
        <v>1</v>
      </c>
      <c r="G237" s="78">
        <v>2004</v>
      </c>
      <c r="H237" s="167">
        <f t="shared" si="17"/>
        <v>0</v>
      </c>
      <c r="I237" s="78">
        <v>0</v>
      </c>
      <c r="J237" s="234">
        <f t="shared" si="16"/>
        <v>0</v>
      </c>
      <c r="K237" s="228"/>
    </row>
    <row r="238" spans="1:11" ht="13.5" customHeight="1" thickBot="1">
      <c r="A238" s="28"/>
      <c r="B238" s="184"/>
      <c r="C238" s="38"/>
      <c r="D238" s="245" t="s">
        <v>320</v>
      </c>
      <c r="E238" s="198">
        <v>1</v>
      </c>
      <c r="F238" s="172">
        <v>1</v>
      </c>
      <c r="G238" s="78">
        <v>2001</v>
      </c>
      <c r="H238" s="167">
        <f t="shared" si="17"/>
        <v>0</v>
      </c>
      <c r="I238" s="78">
        <v>1</v>
      </c>
      <c r="J238" s="234">
        <f t="shared" si="16"/>
        <v>0</v>
      </c>
      <c r="K238" s="228"/>
    </row>
    <row r="239" spans="1:11" ht="18.75" customHeight="1" thickBot="1">
      <c r="A239" s="28"/>
      <c r="B239" s="184"/>
      <c r="C239" s="38"/>
      <c r="D239" s="245" t="s">
        <v>171</v>
      </c>
      <c r="E239" s="198">
        <v>2</v>
      </c>
      <c r="F239" s="172">
        <v>1</v>
      </c>
      <c r="G239" s="78">
        <v>2004</v>
      </c>
      <c r="H239" s="167">
        <f t="shared" si="17"/>
        <v>0</v>
      </c>
      <c r="I239" s="78">
        <v>2</v>
      </c>
      <c r="J239" s="234">
        <f t="shared" si="16"/>
        <v>0</v>
      </c>
      <c r="K239" s="228"/>
    </row>
    <row r="240" spans="1:11" ht="19.5" customHeight="1" thickBot="1">
      <c r="A240" s="28"/>
      <c r="B240" s="184"/>
      <c r="C240" s="38"/>
      <c r="D240" s="245" t="s">
        <v>319</v>
      </c>
      <c r="E240" s="198">
        <v>3</v>
      </c>
      <c r="F240" s="172">
        <v>1</v>
      </c>
      <c r="G240" s="78">
        <v>2005</v>
      </c>
      <c r="H240" s="167">
        <f t="shared" si="17"/>
        <v>0</v>
      </c>
      <c r="I240" s="78">
        <v>3</v>
      </c>
      <c r="J240" s="234">
        <f t="shared" si="16"/>
        <v>0</v>
      </c>
      <c r="K240" s="228"/>
    </row>
    <row r="241" spans="1:11" ht="19.5" customHeight="1" thickBot="1">
      <c r="A241" s="28"/>
      <c r="B241" s="184"/>
      <c r="C241" s="38"/>
      <c r="D241" s="245" t="s">
        <v>321</v>
      </c>
      <c r="E241" s="198">
        <v>2</v>
      </c>
      <c r="F241" s="172">
        <v>1</v>
      </c>
      <c r="G241" s="78">
        <v>2002</v>
      </c>
      <c r="H241" s="167">
        <f t="shared" si="17"/>
        <v>0</v>
      </c>
      <c r="I241" s="78">
        <v>0</v>
      </c>
      <c r="J241" s="234">
        <f t="shared" si="16"/>
        <v>0</v>
      </c>
      <c r="K241" s="228"/>
    </row>
    <row r="242" spans="1:11" ht="19.5" customHeight="1" thickBot="1">
      <c r="A242" s="28"/>
      <c r="B242" s="184"/>
      <c r="C242" s="38"/>
      <c r="D242" s="245" t="s">
        <v>324</v>
      </c>
      <c r="E242" s="198">
        <v>15</v>
      </c>
      <c r="F242" s="172">
        <v>1</v>
      </c>
      <c r="G242" s="78">
        <v>2009</v>
      </c>
      <c r="H242" s="167">
        <f t="shared" si="17"/>
        <v>0</v>
      </c>
      <c r="I242" s="78">
        <v>15</v>
      </c>
      <c r="J242" s="234">
        <f t="shared" si="16"/>
        <v>0</v>
      </c>
      <c r="K242" s="228"/>
    </row>
    <row r="243" spans="1:11" ht="24" customHeight="1" thickBot="1">
      <c r="A243" s="28"/>
      <c r="B243" s="184"/>
      <c r="C243" s="38"/>
      <c r="D243" s="193" t="s">
        <v>332</v>
      </c>
      <c r="E243" s="90">
        <v>1</v>
      </c>
      <c r="F243" s="172">
        <v>1</v>
      </c>
      <c r="G243" s="78">
        <v>2006</v>
      </c>
      <c r="H243" s="167">
        <f t="shared" si="17"/>
        <v>0</v>
      </c>
      <c r="I243" s="78">
        <v>1</v>
      </c>
      <c r="J243" s="234">
        <f t="shared" si="16"/>
        <v>0</v>
      </c>
      <c r="K243" s="228"/>
    </row>
    <row r="244" spans="1:11" ht="19.5" customHeight="1" thickBot="1">
      <c r="A244" s="28"/>
      <c r="B244" s="184"/>
      <c r="C244" s="38"/>
      <c r="D244" s="245" t="s">
        <v>327</v>
      </c>
      <c r="E244" s="198">
        <v>2</v>
      </c>
      <c r="F244" s="172">
        <v>1</v>
      </c>
      <c r="G244" s="78">
        <v>2007</v>
      </c>
      <c r="H244" s="167">
        <f t="shared" si="17"/>
        <v>0</v>
      </c>
      <c r="I244" s="78">
        <v>2</v>
      </c>
      <c r="J244" s="234">
        <f t="shared" si="16"/>
        <v>0</v>
      </c>
      <c r="K244" s="228"/>
    </row>
    <row r="245" spans="1:11" ht="19.5" customHeight="1" thickBot="1">
      <c r="A245" s="28"/>
      <c r="B245" s="184"/>
      <c r="C245" s="38"/>
      <c r="D245" s="193" t="s">
        <v>170</v>
      </c>
      <c r="E245" s="90">
        <v>1</v>
      </c>
      <c r="F245" s="172">
        <v>1</v>
      </c>
      <c r="G245" s="78">
        <v>2000</v>
      </c>
      <c r="H245" s="167">
        <f t="shared" si="17"/>
        <v>0</v>
      </c>
      <c r="I245" s="78">
        <v>0</v>
      </c>
      <c r="J245" s="234">
        <f t="shared" si="16"/>
        <v>0</v>
      </c>
      <c r="K245" s="228"/>
    </row>
    <row r="246" spans="1:11" ht="19.5" customHeight="1" thickBot="1">
      <c r="A246" s="28"/>
      <c r="B246" s="184"/>
      <c r="C246" s="38"/>
      <c r="D246" s="245" t="s">
        <v>323</v>
      </c>
      <c r="E246" s="198">
        <v>2</v>
      </c>
      <c r="F246" s="172">
        <v>1</v>
      </c>
      <c r="G246" s="78">
        <v>2002</v>
      </c>
      <c r="H246" s="167">
        <f t="shared" si="17"/>
        <v>0</v>
      </c>
      <c r="I246" s="78">
        <v>2</v>
      </c>
      <c r="J246" s="234">
        <f t="shared" si="16"/>
        <v>0</v>
      </c>
      <c r="K246" s="228"/>
    </row>
    <row r="247" spans="1:11" ht="19.5" customHeight="1" thickBot="1">
      <c r="A247" s="28"/>
      <c r="B247" s="184"/>
      <c r="C247" s="38"/>
      <c r="D247" s="245" t="s">
        <v>322</v>
      </c>
      <c r="E247" s="198">
        <v>1</v>
      </c>
      <c r="F247" s="172">
        <v>1</v>
      </c>
      <c r="G247" s="78">
        <v>2006</v>
      </c>
      <c r="H247" s="167">
        <f t="shared" si="17"/>
        <v>0</v>
      </c>
      <c r="I247" s="78">
        <v>0</v>
      </c>
      <c r="J247" s="234">
        <f t="shared" si="16"/>
        <v>0</v>
      </c>
      <c r="K247" s="228"/>
    </row>
    <row r="248" spans="1:11" ht="19.5" customHeight="1" thickBot="1">
      <c r="A248" s="28"/>
      <c r="B248" s="184"/>
      <c r="C248" s="38"/>
      <c r="D248" s="67" t="s">
        <v>318</v>
      </c>
      <c r="E248" s="74">
        <v>1</v>
      </c>
      <c r="F248" s="173">
        <v>1</v>
      </c>
      <c r="G248" s="115">
        <v>2005</v>
      </c>
      <c r="H248" s="167">
        <f t="shared" si="17"/>
        <v>0</v>
      </c>
      <c r="I248" s="115">
        <v>0</v>
      </c>
      <c r="J248" s="234">
        <f t="shared" si="16"/>
        <v>0</v>
      </c>
      <c r="K248" s="228"/>
    </row>
    <row r="249" spans="1:11" ht="63" customHeight="1" thickBot="1">
      <c r="A249" s="35">
        <v>24</v>
      </c>
      <c r="B249" s="183" t="s">
        <v>17</v>
      </c>
      <c r="C249" s="37">
        <f>титул!B10</f>
        <v>25</v>
      </c>
      <c r="D249" s="63" t="s">
        <v>785</v>
      </c>
      <c r="E249" s="73">
        <v>1</v>
      </c>
      <c r="F249" s="166">
        <v>1</v>
      </c>
      <c r="G249" s="167">
        <v>2006</v>
      </c>
      <c r="H249" s="167">
        <f t="shared" si="17"/>
        <v>0</v>
      </c>
      <c r="I249" s="167">
        <v>0</v>
      </c>
      <c r="J249" s="234">
        <f t="shared" si="16"/>
        <v>0</v>
      </c>
      <c r="K249" s="228"/>
    </row>
    <row r="250" spans="1:11" ht="19.5" customHeight="1" thickBot="1">
      <c r="A250" s="28"/>
      <c r="B250" s="184"/>
      <c r="C250" s="38"/>
      <c r="D250" s="247" t="s">
        <v>334</v>
      </c>
      <c r="E250" s="248">
        <v>2</v>
      </c>
      <c r="F250" s="166">
        <v>0</v>
      </c>
      <c r="G250" s="167">
        <v>2004</v>
      </c>
      <c r="H250" s="167">
        <f t="shared" si="17"/>
        <v>0</v>
      </c>
      <c r="I250" s="167">
        <v>2</v>
      </c>
      <c r="J250" s="234">
        <f t="shared" si="16"/>
        <v>0</v>
      </c>
      <c r="K250" s="228"/>
    </row>
    <row r="251" spans="1:11" ht="19.5" customHeight="1" thickBot="1">
      <c r="A251" s="28"/>
      <c r="B251" s="184"/>
      <c r="C251" s="38"/>
      <c r="D251" s="245" t="s">
        <v>324</v>
      </c>
      <c r="E251" s="198">
        <v>15</v>
      </c>
      <c r="F251" s="172">
        <v>0</v>
      </c>
      <c r="G251" s="78">
        <v>2009</v>
      </c>
      <c r="H251" s="167">
        <f t="shared" si="17"/>
        <v>0</v>
      </c>
      <c r="I251" s="78">
        <v>15</v>
      </c>
      <c r="J251" s="234">
        <f t="shared" si="16"/>
        <v>0</v>
      </c>
      <c r="K251" s="228"/>
    </row>
    <row r="252" spans="1:11" ht="11.25" customHeight="1" thickBot="1">
      <c r="A252" s="28"/>
      <c r="B252" s="184"/>
      <c r="C252" s="38"/>
      <c r="D252" s="245" t="s">
        <v>327</v>
      </c>
      <c r="E252" s="198">
        <v>2</v>
      </c>
      <c r="F252" s="172">
        <v>0</v>
      </c>
      <c r="G252" s="78">
        <v>2007</v>
      </c>
      <c r="H252" s="167">
        <f t="shared" si="17"/>
        <v>0</v>
      </c>
      <c r="I252" s="78">
        <v>2</v>
      </c>
      <c r="J252" s="234">
        <f t="shared" si="16"/>
        <v>0</v>
      </c>
      <c r="K252" s="249"/>
    </row>
    <row r="253" spans="1:11" ht="30.75" customHeight="1" thickBot="1">
      <c r="A253" s="28"/>
      <c r="B253" s="184"/>
      <c r="C253" s="38"/>
      <c r="D253" s="193" t="s">
        <v>328</v>
      </c>
      <c r="E253" s="90">
        <v>2</v>
      </c>
      <c r="F253" s="172">
        <v>0</v>
      </c>
      <c r="G253" s="78">
        <v>2001</v>
      </c>
      <c r="H253" s="167">
        <f t="shared" si="17"/>
        <v>0</v>
      </c>
      <c r="I253" s="78">
        <v>2</v>
      </c>
      <c r="J253" s="234">
        <f t="shared" si="16"/>
        <v>0</v>
      </c>
      <c r="K253" s="257"/>
    </row>
    <row r="254" spans="1:11" ht="12" customHeight="1" thickBot="1">
      <c r="A254" s="28"/>
      <c r="B254" s="184"/>
      <c r="C254" s="38"/>
      <c r="D254" s="246" t="s">
        <v>329</v>
      </c>
      <c r="E254" s="74">
        <v>1</v>
      </c>
      <c r="F254" s="173">
        <v>0</v>
      </c>
      <c r="G254" s="115">
        <v>2005</v>
      </c>
      <c r="H254" s="167">
        <f t="shared" si="17"/>
        <v>0</v>
      </c>
      <c r="I254" s="115">
        <v>1</v>
      </c>
      <c r="J254" s="234">
        <f t="shared" si="16"/>
        <v>0</v>
      </c>
      <c r="K254" s="257"/>
    </row>
    <row r="255" spans="1:11" ht="27" customHeight="1" thickBot="1">
      <c r="A255" s="35">
        <v>25</v>
      </c>
      <c r="B255" s="328" t="s">
        <v>18</v>
      </c>
      <c r="C255" s="37">
        <f>титул!B9+титул!B10</f>
        <v>49</v>
      </c>
      <c r="D255" s="169" t="s">
        <v>840</v>
      </c>
      <c r="E255" s="90">
        <v>2</v>
      </c>
      <c r="F255" s="172">
        <v>1</v>
      </c>
      <c r="G255" s="78">
        <v>2002</v>
      </c>
      <c r="H255" s="167">
        <f t="shared" si="17"/>
        <v>0</v>
      </c>
      <c r="I255" s="78">
        <v>0</v>
      </c>
      <c r="J255" s="234">
        <f t="shared" si="16"/>
        <v>0</v>
      </c>
      <c r="K255" s="257"/>
    </row>
    <row r="256" spans="1:11" ht="30.75" customHeight="1" thickBot="1">
      <c r="A256" s="28"/>
      <c r="B256" s="329"/>
      <c r="C256" s="38"/>
      <c r="D256" s="169" t="s">
        <v>335</v>
      </c>
      <c r="E256" s="90">
        <v>2</v>
      </c>
      <c r="F256" s="172">
        <v>1</v>
      </c>
      <c r="G256" s="78">
        <v>2001</v>
      </c>
      <c r="H256" s="167">
        <f t="shared" si="17"/>
        <v>0</v>
      </c>
      <c r="I256" s="78">
        <v>0</v>
      </c>
      <c r="J256" s="234">
        <f aca="true" t="shared" si="18" ref="J256:J270">IF(G256&gt;2009,I256,0)</f>
        <v>0</v>
      </c>
      <c r="K256" s="257"/>
    </row>
    <row r="257" spans="1:11" ht="30.75" customHeight="1" thickBot="1">
      <c r="A257" s="28"/>
      <c r="B257" s="329"/>
      <c r="C257" s="38"/>
      <c r="D257" s="65" t="s">
        <v>260</v>
      </c>
      <c r="E257" s="90">
        <v>3</v>
      </c>
      <c r="F257" s="172">
        <v>1</v>
      </c>
      <c r="G257" s="78">
        <v>2008</v>
      </c>
      <c r="H257" s="167">
        <f aca="true" t="shared" si="19" ref="H257:H270">IF(G257&gt;2009,E257,0)</f>
        <v>0</v>
      </c>
      <c r="I257" s="78">
        <v>0</v>
      </c>
      <c r="J257" s="234">
        <f t="shared" si="18"/>
        <v>0</v>
      </c>
      <c r="K257" s="257"/>
    </row>
    <row r="258" spans="1:11" ht="23.25" thickBot="1">
      <c r="A258" s="28"/>
      <c r="B258" s="184"/>
      <c r="C258" s="38"/>
      <c r="D258" s="65" t="s">
        <v>262</v>
      </c>
      <c r="E258" s="90">
        <v>2</v>
      </c>
      <c r="F258" s="172">
        <v>1</v>
      </c>
      <c r="G258" s="78">
        <v>2007</v>
      </c>
      <c r="H258" s="167">
        <f t="shared" si="19"/>
        <v>0</v>
      </c>
      <c r="I258" s="78">
        <v>2</v>
      </c>
      <c r="J258" s="234">
        <f t="shared" si="18"/>
        <v>0</v>
      </c>
      <c r="K258" s="257"/>
    </row>
    <row r="259" spans="1:11" ht="23.25" thickBot="1">
      <c r="A259" s="28"/>
      <c r="B259" s="184"/>
      <c r="C259" s="38"/>
      <c r="D259" s="169" t="s">
        <v>258</v>
      </c>
      <c r="E259" s="90">
        <v>2</v>
      </c>
      <c r="F259" s="172">
        <v>1</v>
      </c>
      <c r="G259" s="78">
        <v>2007</v>
      </c>
      <c r="H259" s="167">
        <f t="shared" si="19"/>
        <v>0</v>
      </c>
      <c r="I259" s="78">
        <v>0</v>
      </c>
      <c r="J259" s="234">
        <f t="shared" si="18"/>
        <v>0</v>
      </c>
      <c r="K259" s="257"/>
    </row>
    <row r="260" spans="1:11" ht="23.25" thickBot="1">
      <c r="A260" s="28"/>
      <c r="B260" s="184"/>
      <c r="C260" s="38"/>
      <c r="D260" s="169" t="s">
        <v>879</v>
      </c>
      <c r="E260" s="90">
        <v>4</v>
      </c>
      <c r="F260" s="172">
        <v>1</v>
      </c>
      <c r="G260" s="78">
        <v>2003</v>
      </c>
      <c r="H260" s="167">
        <f t="shared" si="19"/>
        <v>0</v>
      </c>
      <c r="I260" s="78">
        <v>4</v>
      </c>
      <c r="J260" s="234">
        <f t="shared" si="18"/>
        <v>0</v>
      </c>
      <c r="K260" s="257"/>
    </row>
    <row r="261" spans="1:11" ht="23.25" thickBot="1">
      <c r="A261" s="28"/>
      <c r="B261" s="184"/>
      <c r="C261" s="38"/>
      <c r="D261" s="65" t="s">
        <v>261</v>
      </c>
      <c r="E261" s="90">
        <v>2</v>
      </c>
      <c r="F261" s="172">
        <v>1</v>
      </c>
      <c r="G261" s="78">
        <v>2005</v>
      </c>
      <c r="H261" s="167">
        <f t="shared" si="19"/>
        <v>0</v>
      </c>
      <c r="I261" s="78">
        <v>2</v>
      </c>
      <c r="J261" s="234">
        <f t="shared" si="18"/>
        <v>0</v>
      </c>
      <c r="K261" s="257"/>
    </row>
    <row r="262" spans="1:11" ht="23.25" thickBot="1">
      <c r="A262" s="28"/>
      <c r="B262" s="184"/>
      <c r="C262" s="38"/>
      <c r="D262" s="65" t="s">
        <v>263</v>
      </c>
      <c r="E262" s="90">
        <v>2</v>
      </c>
      <c r="F262" s="172">
        <v>1</v>
      </c>
      <c r="G262" s="78">
        <v>2008</v>
      </c>
      <c r="H262" s="167">
        <f t="shared" si="19"/>
        <v>0</v>
      </c>
      <c r="I262" s="78">
        <v>2</v>
      </c>
      <c r="J262" s="234">
        <f t="shared" si="18"/>
        <v>0</v>
      </c>
      <c r="K262" s="257"/>
    </row>
    <row r="263" spans="1:11" ht="23.25" thickBot="1">
      <c r="A263" s="28"/>
      <c r="B263" s="184"/>
      <c r="C263" s="38"/>
      <c r="D263" s="65" t="s">
        <v>133</v>
      </c>
      <c r="E263" s="90">
        <v>7</v>
      </c>
      <c r="F263" s="172">
        <v>1</v>
      </c>
      <c r="G263" s="78">
        <v>2013</v>
      </c>
      <c r="H263" s="167">
        <f t="shared" si="19"/>
        <v>7</v>
      </c>
      <c r="I263" s="78">
        <v>7</v>
      </c>
      <c r="J263" s="234">
        <f t="shared" si="18"/>
        <v>7</v>
      </c>
      <c r="K263" s="257"/>
    </row>
    <row r="264" spans="1:11" ht="23.25" thickBot="1">
      <c r="A264" s="28"/>
      <c r="B264" s="184"/>
      <c r="C264" s="38"/>
      <c r="D264" s="169" t="s">
        <v>880</v>
      </c>
      <c r="E264" s="90">
        <v>2</v>
      </c>
      <c r="F264" s="172">
        <v>0</v>
      </c>
      <c r="G264" s="78">
        <v>2002</v>
      </c>
      <c r="H264" s="167">
        <f t="shared" si="19"/>
        <v>0</v>
      </c>
      <c r="I264" s="78">
        <v>2</v>
      </c>
      <c r="J264" s="234">
        <f t="shared" si="18"/>
        <v>0</v>
      </c>
      <c r="K264" s="257"/>
    </row>
    <row r="265" spans="1:11" ht="23.25" thickBot="1">
      <c r="A265" s="28"/>
      <c r="B265" s="184"/>
      <c r="C265" s="38"/>
      <c r="D265" s="169" t="s">
        <v>256</v>
      </c>
      <c r="E265" s="90">
        <v>3</v>
      </c>
      <c r="F265" s="172">
        <v>0</v>
      </c>
      <c r="G265" s="78">
        <v>2001</v>
      </c>
      <c r="H265" s="167">
        <f t="shared" si="19"/>
        <v>0</v>
      </c>
      <c r="I265" s="78">
        <v>3</v>
      </c>
      <c r="J265" s="234">
        <f t="shared" si="18"/>
        <v>0</v>
      </c>
      <c r="K265" s="257"/>
    </row>
    <row r="266" spans="1:11" ht="23.25" thickBot="1">
      <c r="A266" s="28"/>
      <c r="B266" s="184"/>
      <c r="C266" s="38"/>
      <c r="D266" s="169" t="s">
        <v>881</v>
      </c>
      <c r="E266" s="90">
        <v>1</v>
      </c>
      <c r="F266" s="172">
        <v>0</v>
      </c>
      <c r="G266" s="78">
        <v>2004</v>
      </c>
      <c r="H266" s="167">
        <f t="shared" si="19"/>
        <v>0</v>
      </c>
      <c r="I266" s="78">
        <v>1</v>
      </c>
      <c r="J266" s="234">
        <f t="shared" si="18"/>
        <v>0</v>
      </c>
      <c r="K266" s="257"/>
    </row>
    <row r="267" spans="1:11" ht="23.25" thickBot="1">
      <c r="A267" s="28"/>
      <c r="B267" s="184"/>
      <c r="C267" s="38"/>
      <c r="D267" s="169" t="s">
        <v>882</v>
      </c>
      <c r="E267" s="90">
        <v>1</v>
      </c>
      <c r="F267" s="172">
        <v>1</v>
      </c>
      <c r="G267" s="78">
        <v>2007</v>
      </c>
      <c r="H267" s="167">
        <f t="shared" si="19"/>
        <v>0</v>
      </c>
      <c r="I267" s="78">
        <v>1</v>
      </c>
      <c r="J267" s="234">
        <f t="shared" si="18"/>
        <v>0</v>
      </c>
      <c r="K267" s="257"/>
    </row>
    <row r="268" spans="1:11" ht="24" customHeight="1" thickBot="1">
      <c r="A268" s="28"/>
      <c r="B268" s="184"/>
      <c r="C268" s="38"/>
      <c r="D268" s="169" t="s">
        <v>257</v>
      </c>
      <c r="E268" s="90">
        <v>1</v>
      </c>
      <c r="F268" s="172">
        <v>1</v>
      </c>
      <c r="G268" s="78">
        <v>1999</v>
      </c>
      <c r="H268" s="167">
        <f t="shared" si="19"/>
        <v>0</v>
      </c>
      <c r="I268" s="78">
        <v>1</v>
      </c>
      <c r="J268" s="234">
        <f t="shared" si="18"/>
        <v>0</v>
      </c>
      <c r="K268" s="258"/>
    </row>
    <row r="269" spans="1:11" ht="32.25" customHeight="1" thickBot="1">
      <c r="A269" s="28"/>
      <c r="B269" s="184"/>
      <c r="C269" s="38"/>
      <c r="D269" s="65" t="s">
        <v>259</v>
      </c>
      <c r="E269" s="90">
        <v>5</v>
      </c>
      <c r="F269" s="172">
        <v>3</v>
      </c>
      <c r="G269" s="78">
        <v>2008</v>
      </c>
      <c r="H269" s="167">
        <f t="shared" si="19"/>
        <v>0</v>
      </c>
      <c r="I269" s="78">
        <v>5</v>
      </c>
      <c r="J269" s="234">
        <f t="shared" si="18"/>
        <v>0</v>
      </c>
      <c r="K269" s="326"/>
    </row>
    <row r="270" spans="1:11" ht="23.25" thickBot="1">
      <c r="A270" s="28"/>
      <c r="B270" s="184"/>
      <c r="C270" s="38"/>
      <c r="D270" s="170" t="s">
        <v>839</v>
      </c>
      <c r="E270" s="74">
        <v>1</v>
      </c>
      <c r="F270" s="173">
        <v>1</v>
      </c>
      <c r="G270" s="115">
        <v>2008</v>
      </c>
      <c r="H270" s="167">
        <f t="shared" si="19"/>
        <v>0</v>
      </c>
      <c r="I270" s="115">
        <v>1</v>
      </c>
      <c r="J270" s="234">
        <f t="shared" si="18"/>
        <v>0</v>
      </c>
      <c r="K270" s="326"/>
    </row>
    <row r="271" spans="1:11" ht="65.25" customHeight="1" thickBot="1">
      <c r="A271" s="35">
        <v>26</v>
      </c>
      <c r="B271" s="183" t="s">
        <v>19</v>
      </c>
      <c r="C271" s="37">
        <f>титул!B9+титул!B10</f>
        <v>49</v>
      </c>
      <c r="D271" s="169" t="s">
        <v>203</v>
      </c>
      <c r="E271" s="90">
        <v>1</v>
      </c>
      <c r="F271" s="173">
        <v>1</v>
      </c>
      <c r="G271" s="115">
        <v>2002</v>
      </c>
      <c r="H271" s="167">
        <f aca="true" t="shared" si="20" ref="H271:H289">IF(G271&gt;2009,E271,0)</f>
        <v>0</v>
      </c>
      <c r="I271" s="115">
        <v>0</v>
      </c>
      <c r="J271" s="234">
        <f aca="true" t="shared" si="21" ref="J271:J288">IF(G271&gt;2009,I271,0)</f>
        <v>0</v>
      </c>
      <c r="K271" s="326"/>
    </row>
    <row r="272" spans="1:11" ht="23.25" customHeight="1" thickBot="1">
      <c r="A272" s="28"/>
      <c r="B272" s="184"/>
      <c r="C272" s="38"/>
      <c r="D272" s="169" t="s">
        <v>369</v>
      </c>
      <c r="E272" s="90">
        <v>1</v>
      </c>
      <c r="F272" s="172">
        <v>1</v>
      </c>
      <c r="G272" s="78">
        <v>2003</v>
      </c>
      <c r="H272" s="167">
        <f t="shared" si="20"/>
        <v>0</v>
      </c>
      <c r="I272" s="78">
        <v>1</v>
      </c>
      <c r="J272" s="234">
        <f t="shared" si="21"/>
        <v>0</v>
      </c>
      <c r="K272" s="326"/>
    </row>
    <row r="273" spans="1:11" ht="23.25" thickBot="1">
      <c r="A273" s="28"/>
      <c r="B273" s="184"/>
      <c r="C273" s="38"/>
      <c r="D273" s="169" t="s">
        <v>370</v>
      </c>
      <c r="E273" s="90">
        <v>1</v>
      </c>
      <c r="F273" s="172">
        <v>1</v>
      </c>
      <c r="G273" s="78">
        <v>2008</v>
      </c>
      <c r="H273" s="167">
        <f t="shared" si="20"/>
        <v>0</v>
      </c>
      <c r="I273" s="78">
        <v>1</v>
      </c>
      <c r="J273" s="234">
        <f t="shared" si="21"/>
        <v>0</v>
      </c>
      <c r="K273" s="326"/>
    </row>
    <row r="274" spans="1:11" ht="12" customHeight="1" thickBot="1">
      <c r="A274" s="28"/>
      <c r="B274" s="184"/>
      <c r="C274" s="38"/>
      <c r="D274" s="169" t="s">
        <v>371</v>
      </c>
      <c r="E274" s="90">
        <v>2</v>
      </c>
      <c r="F274" s="173">
        <v>2</v>
      </c>
      <c r="G274" s="115">
        <v>2008</v>
      </c>
      <c r="H274" s="167">
        <f t="shared" si="20"/>
        <v>0</v>
      </c>
      <c r="I274" s="115">
        <v>2</v>
      </c>
      <c r="J274" s="234">
        <f t="shared" si="21"/>
        <v>0</v>
      </c>
      <c r="K274" s="326"/>
    </row>
    <row r="275" spans="1:11" ht="15.75" thickBot="1">
      <c r="A275" s="28"/>
      <c r="B275" s="184"/>
      <c r="C275" s="38"/>
      <c r="D275" s="65" t="s">
        <v>202</v>
      </c>
      <c r="E275" s="90">
        <v>1</v>
      </c>
      <c r="F275" s="172">
        <v>1</v>
      </c>
      <c r="G275" s="78">
        <v>2002</v>
      </c>
      <c r="H275" s="167">
        <f t="shared" si="20"/>
        <v>0</v>
      </c>
      <c r="I275" s="78">
        <v>0</v>
      </c>
      <c r="J275" s="234">
        <f t="shared" si="21"/>
        <v>0</v>
      </c>
      <c r="K275" s="326"/>
    </row>
    <row r="276" spans="1:11" ht="20.25" customHeight="1" thickBot="1">
      <c r="A276" s="35">
        <v>27</v>
      </c>
      <c r="B276" s="328" t="s">
        <v>20</v>
      </c>
      <c r="C276" s="37">
        <f>титул!B10</f>
        <v>25</v>
      </c>
      <c r="D276" s="196" t="s">
        <v>264</v>
      </c>
      <c r="E276" s="73">
        <v>1</v>
      </c>
      <c r="F276" s="166">
        <v>1</v>
      </c>
      <c r="G276" s="167">
        <v>2001</v>
      </c>
      <c r="H276" s="167">
        <f t="shared" si="20"/>
        <v>0</v>
      </c>
      <c r="I276" s="167">
        <v>1</v>
      </c>
      <c r="J276" s="234">
        <f t="shared" si="21"/>
        <v>0</v>
      </c>
      <c r="K276" s="325">
        <f>SUM(E276:E289)/C276</f>
        <v>0.56</v>
      </c>
    </row>
    <row r="277" spans="1:11" ht="29.25" customHeight="1" thickBot="1">
      <c r="A277" s="28"/>
      <c r="B277" s="329"/>
      <c r="C277" s="38"/>
      <c r="D277" s="194" t="s">
        <v>265</v>
      </c>
      <c r="E277" s="90">
        <v>1</v>
      </c>
      <c r="F277" s="172">
        <v>1</v>
      </c>
      <c r="G277" s="78">
        <v>2007</v>
      </c>
      <c r="H277" s="167">
        <f t="shared" si="20"/>
        <v>0</v>
      </c>
      <c r="I277" s="78">
        <v>1</v>
      </c>
      <c r="J277" s="234">
        <f t="shared" si="21"/>
        <v>0</v>
      </c>
      <c r="K277" s="326"/>
    </row>
    <row r="278" spans="1:11" ht="11.25" customHeight="1" thickBot="1">
      <c r="A278" s="28"/>
      <c r="B278" s="329"/>
      <c r="C278" s="38"/>
      <c r="D278" s="194" t="s">
        <v>266</v>
      </c>
      <c r="E278" s="90">
        <v>1</v>
      </c>
      <c r="F278" s="172">
        <v>1</v>
      </c>
      <c r="G278" s="78">
        <v>1998</v>
      </c>
      <c r="H278" s="167">
        <f t="shared" si="20"/>
        <v>0</v>
      </c>
      <c r="I278" s="78">
        <v>1</v>
      </c>
      <c r="J278" s="234">
        <f t="shared" si="21"/>
        <v>0</v>
      </c>
      <c r="K278" s="326"/>
    </row>
    <row r="279" spans="1:11" ht="18.75" customHeight="1" thickBot="1">
      <c r="A279" s="28"/>
      <c r="B279" s="329"/>
      <c r="C279" s="38"/>
      <c r="D279" s="194" t="s">
        <v>275</v>
      </c>
      <c r="E279" s="90">
        <v>1</v>
      </c>
      <c r="F279" s="172">
        <v>1</v>
      </c>
      <c r="G279" s="78">
        <v>2008</v>
      </c>
      <c r="H279" s="167">
        <f t="shared" si="20"/>
        <v>0</v>
      </c>
      <c r="I279" s="78">
        <v>1</v>
      </c>
      <c r="J279" s="234">
        <f t="shared" si="21"/>
        <v>0</v>
      </c>
      <c r="K279" s="326"/>
    </row>
    <row r="280" spans="1:11" ht="11.25" customHeight="1" thickBot="1">
      <c r="A280" s="28"/>
      <c r="B280" s="184"/>
      <c r="C280" s="38"/>
      <c r="D280" s="194" t="s">
        <v>276</v>
      </c>
      <c r="E280" s="90">
        <v>1</v>
      </c>
      <c r="F280" s="172">
        <v>1</v>
      </c>
      <c r="G280" s="78">
        <v>2010</v>
      </c>
      <c r="H280" s="167">
        <f t="shared" si="20"/>
        <v>1</v>
      </c>
      <c r="I280" s="78">
        <v>0</v>
      </c>
      <c r="J280" s="234">
        <f t="shared" si="21"/>
        <v>0</v>
      </c>
      <c r="K280" s="326"/>
    </row>
    <row r="281" spans="1:11" ht="11.25" customHeight="1" thickBot="1">
      <c r="A281" s="28"/>
      <c r="B281" s="184"/>
      <c r="C281" s="38"/>
      <c r="D281" s="194" t="s">
        <v>368</v>
      </c>
      <c r="E281" s="90">
        <v>1</v>
      </c>
      <c r="F281" s="173">
        <v>1</v>
      </c>
      <c r="G281" s="115">
        <v>2006</v>
      </c>
      <c r="H281" s="167">
        <f t="shared" si="20"/>
        <v>0</v>
      </c>
      <c r="I281" s="115">
        <v>1</v>
      </c>
      <c r="J281" s="234">
        <f t="shared" si="21"/>
        <v>0</v>
      </c>
      <c r="K281" s="326"/>
    </row>
    <row r="282" spans="1:11" ht="11.25" customHeight="1" thickBot="1">
      <c r="A282" s="28"/>
      <c r="B282" s="184"/>
      <c r="C282" s="38"/>
      <c r="D282" s="194" t="s">
        <v>267</v>
      </c>
      <c r="E282" s="90">
        <v>1</v>
      </c>
      <c r="F282" s="172">
        <v>1</v>
      </c>
      <c r="G282" s="78">
        <v>2005</v>
      </c>
      <c r="H282" s="167">
        <f t="shared" si="20"/>
        <v>0</v>
      </c>
      <c r="I282" s="78">
        <v>1</v>
      </c>
      <c r="J282" s="234">
        <f t="shared" si="21"/>
        <v>0</v>
      </c>
      <c r="K282" s="326"/>
    </row>
    <row r="283" spans="1:11" ht="11.25" customHeight="1" thickBot="1">
      <c r="A283" s="28"/>
      <c r="B283" s="184"/>
      <c r="C283" s="38"/>
      <c r="D283" s="194" t="s">
        <v>268</v>
      </c>
      <c r="E283" s="90">
        <v>1</v>
      </c>
      <c r="F283" s="172">
        <v>1</v>
      </c>
      <c r="G283" s="78">
        <v>2004</v>
      </c>
      <c r="H283" s="167">
        <f t="shared" si="20"/>
        <v>0</v>
      </c>
      <c r="I283" s="78">
        <v>0</v>
      </c>
      <c r="J283" s="234">
        <f t="shared" si="21"/>
        <v>0</v>
      </c>
      <c r="K283" s="326"/>
    </row>
    <row r="284" spans="1:11" ht="11.25" customHeight="1" thickBot="1">
      <c r="A284" s="28"/>
      <c r="B284" s="184"/>
      <c r="C284" s="38"/>
      <c r="D284" s="194" t="s">
        <v>269</v>
      </c>
      <c r="E284" s="90">
        <v>1</v>
      </c>
      <c r="F284" s="172">
        <v>1</v>
      </c>
      <c r="G284" s="78">
        <v>2010</v>
      </c>
      <c r="H284" s="167">
        <f t="shared" si="20"/>
        <v>1</v>
      </c>
      <c r="I284" s="78">
        <v>0</v>
      </c>
      <c r="J284" s="234">
        <f t="shared" si="21"/>
        <v>0</v>
      </c>
      <c r="K284" s="326"/>
    </row>
    <row r="285" spans="1:11" ht="11.25" customHeight="1" thickBot="1">
      <c r="A285" s="28"/>
      <c r="B285" s="184"/>
      <c r="C285" s="38"/>
      <c r="D285" s="194" t="s">
        <v>270</v>
      </c>
      <c r="E285" s="90">
        <v>1</v>
      </c>
      <c r="F285" s="172">
        <v>1</v>
      </c>
      <c r="G285" s="78">
        <v>2006</v>
      </c>
      <c r="H285" s="167">
        <f t="shared" si="20"/>
        <v>0</v>
      </c>
      <c r="I285" s="78">
        <v>1</v>
      </c>
      <c r="J285" s="234">
        <f t="shared" si="21"/>
        <v>0</v>
      </c>
      <c r="K285" s="326"/>
    </row>
    <row r="286" spans="1:11" ht="11.25" customHeight="1" thickBot="1">
      <c r="A286" s="28"/>
      <c r="B286" s="184"/>
      <c r="C286" s="38"/>
      <c r="D286" s="194" t="s">
        <v>271</v>
      </c>
      <c r="E286" s="90">
        <v>1</v>
      </c>
      <c r="F286" s="172">
        <v>1</v>
      </c>
      <c r="G286" s="78">
        <v>2008</v>
      </c>
      <c r="H286" s="167">
        <f t="shared" si="20"/>
        <v>0</v>
      </c>
      <c r="I286" s="78">
        <v>1</v>
      </c>
      <c r="J286" s="234">
        <f t="shared" si="21"/>
        <v>0</v>
      </c>
      <c r="K286" s="326"/>
    </row>
    <row r="287" spans="1:11" ht="23.25" thickBot="1">
      <c r="A287" s="28"/>
      <c r="B287" s="184"/>
      <c r="C287" s="38"/>
      <c r="D287" s="194" t="s">
        <v>272</v>
      </c>
      <c r="E287" s="90">
        <v>1</v>
      </c>
      <c r="F287" s="172">
        <v>1</v>
      </c>
      <c r="G287" s="78">
        <v>2008</v>
      </c>
      <c r="H287" s="167">
        <f t="shared" si="20"/>
        <v>0</v>
      </c>
      <c r="I287" s="78">
        <v>1</v>
      </c>
      <c r="J287" s="234">
        <f t="shared" si="21"/>
        <v>0</v>
      </c>
      <c r="K287" s="326"/>
    </row>
    <row r="288" spans="1:11" ht="15.75" thickBot="1">
      <c r="A288" s="28"/>
      <c r="B288" s="184"/>
      <c r="C288" s="38"/>
      <c r="D288" s="194" t="s">
        <v>273</v>
      </c>
      <c r="E288" s="90">
        <v>1</v>
      </c>
      <c r="F288" s="172">
        <v>1</v>
      </c>
      <c r="G288" s="78">
        <v>2007</v>
      </c>
      <c r="H288" s="167">
        <f t="shared" si="20"/>
        <v>0</v>
      </c>
      <c r="I288" s="78">
        <v>1</v>
      </c>
      <c r="J288" s="234">
        <f t="shared" si="21"/>
        <v>0</v>
      </c>
      <c r="K288" s="326"/>
    </row>
    <row r="289" spans="1:11" ht="23.25" thickBot="1">
      <c r="A289" s="28"/>
      <c r="B289" s="184"/>
      <c r="C289" s="38"/>
      <c r="D289" s="194" t="s">
        <v>274</v>
      </c>
      <c r="E289" s="90">
        <v>1</v>
      </c>
      <c r="F289" s="172">
        <v>1</v>
      </c>
      <c r="G289" s="78">
        <v>2005</v>
      </c>
      <c r="H289" s="167">
        <f t="shared" si="20"/>
        <v>0</v>
      </c>
      <c r="I289" s="78">
        <v>0</v>
      </c>
      <c r="J289" s="234">
        <f>IF(G289&gt;2009,I289,0)</f>
        <v>0</v>
      </c>
      <c r="K289" s="327"/>
    </row>
    <row r="290" spans="1:11" ht="15.75" thickBot="1">
      <c r="A290" s="202"/>
      <c r="B290" s="203" t="s">
        <v>542</v>
      </c>
      <c r="C290" s="125">
        <f>SUM(C3:C289)</f>
        <v>764</v>
      </c>
      <c r="D290" s="125"/>
      <c r="E290" s="259">
        <f>SUM(E3:E289)</f>
        <v>829</v>
      </c>
      <c r="F290" s="259">
        <f>SUM(F3:F289)</f>
        <v>256</v>
      </c>
      <c r="G290" s="259"/>
      <c r="H290" s="259">
        <f>SUM(H3:H289)</f>
        <v>211</v>
      </c>
      <c r="I290" s="259">
        <f>SUM(I3:I289)</f>
        <v>603</v>
      </c>
      <c r="J290" s="259">
        <f>SUM(J3:J289)</f>
        <v>206</v>
      </c>
      <c r="K290" s="181"/>
    </row>
    <row r="291" spans="4:10" ht="14.25">
      <c r="D291" s="17"/>
      <c r="J291" s="155"/>
    </row>
    <row r="294" spans="6:8" ht="15">
      <c r="F294" s="15"/>
      <c r="G294" s="15"/>
      <c r="H294" s="15"/>
    </row>
  </sheetData>
  <sheetProtection/>
  <autoFilter ref="A1:K290"/>
  <mergeCells count="37">
    <mergeCell ref="K3:K12"/>
    <mergeCell ref="K31:K46"/>
    <mergeCell ref="K13:K30"/>
    <mergeCell ref="K187:K195"/>
    <mergeCell ref="K168:K186"/>
    <mergeCell ref="K104:K110"/>
    <mergeCell ref="K47:K64"/>
    <mergeCell ref="K65:K71"/>
    <mergeCell ref="K111:K123"/>
    <mergeCell ref="K72:K84"/>
    <mergeCell ref="B210:B211"/>
    <mergeCell ref="B231:B232"/>
    <mergeCell ref="B255:B257"/>
    <mergeCell ref="B276:B279"/>
    <mergeCell ref="B72:B73"/>
    <mergeCell ref="K142:K156"/>
    <mergeCell ref="K124:K138"/>
    <mergeCell ref="K85:K99"/>
    <mergeCell ref="B111:B112"/>
    <mergeCell ref="A3:A4"/>
    <mergeCell ref="B47:B48"/>
    <mergeCell ref="A47:A48"/>
    <mergeCell ref="B13:B14"/>
    <mergeCell ref="A13:A14"/>
    <mergeCell ref="K276:K289"/>
    <mergeCell ref="K139:K141"/>
    <mergeCell ref="K269:K275"/>
    <mergeCell ref="B3:B4"/>
    <mergeCell ref="B200:B203"/>
    <mergeCell ref="A65:A66"/>
    <mergeCell ref="B65:B66"/>
    <mergeCell ref="A168:A169"/>
    <mergeCell ref="B168:B169"/>
    <mergeCell ref="B139:B141"/>
    <mergeCell ref="A111:A112"/>
    <mergeCell ref="A139:A141"/>
    <mergeCell ref="A72:A73"/>
  </mergeCells>
  <hyperlinks>
    <hyperlink ref="B72:B84" location="заключение!A1" display="Финансы и кредит"/>
    <hyperlink ref="B168:B186" location="заключение!A1" display="Финансы и кредит"/>
    <hyperlink ref="B200" location="заключение!A1" display="Экономическая теория"/>
    <hyperlink ref="B210" location="заключение!A1" display="Экономическая теория"/>
    <hyperlink ref="B217" location="заключение!A1" display="Экономическая теория"/>
  </hyperlink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5" manualBreakCount="5">
    <brk id="30" max="9" man="1"/>
    <brk id="106" max="10" man="1"/>
    <brk id="137" max="10" man="1"/>
    <brk id="171" max="10" man="1"/>
    <brk id="216" max="10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84"/>
  <sheetViews>
    <sheetView view="pageBreakPreview" zoomScale="90" zoomScaleNormal="14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4.125" style="17" customWidth="1"/>
    <col min="2" max="2" width="26.75390625" style="19" customWidth="1"/>
    <col min="3" max="3" width="21.75390625" style="17" customWidth="1"/>
    <col min="4" max="4" width="75.875" style="19" customWidth="1"/>
    <col min="5" max="5" width="12.25390625" style="17" customWidth="1"/>
    <col min="6" max="8" width="12.75390625" style="96" customWidth="1"/>
    <col min="9" max="10" width="12.625" style="17" customWidth="1"/>
    <col min="11" max="11" width="14.75390625" style="17" customWidth="1"/>
    <col min="12" max="16384" width="9.125" style="17" customWidth="1"/>
  </cols>
  <sheetData>
    <row r="1" spans="1:11" ht="90.75" customHeight="1" thickBot="1">
      <c r="A1" s="178" t="s">
        <v>645</v>
      </c>
      <c r="B1" s="125" t="s">
        <v>533</v>
      </c>
      <c r="C1" s="125" t="s">
        <v>534</v>
      </c>
      <c r="D1" s="182" t="s">
        <v>535</v>
      </c>
      <c r="E1" s="174" t="s">
        <v>536</v>
      </c>
      <c r="F1" s="178" t="s">
        <v>499</v>
      </c>
      <c r="G1" s="125" t="s">
        <v>522</v>
      </c>
      <c r="H1" s="182" t="s">
        <v>500</v>
      </c>
      <c r="I1" s="125" t="s">
        <v>552</v>
      </c>
      <c r="J1" s="231" t="s">
        <v>651</v>
      </c>
      <c r="K1" s="174" t="s">
        <v>504</v>
      </c>
    </row>
    <row r="2" spans="1:11" ht="11.25" customHeight="1" thickBot="1">
      <c r="A2" s="330">
        <v>1</v>
      </c>
      <c r="B2" s="37" t="s">
        <v>734</v>
      </c>
      <c r="C2" s="37">
        <f>титул!$B$7</f>
        <v>25</v>
      </c>
      <c r="D2" s="168" t="s">
        <v>543</v>
      </c>
      <c r="E2" s="73">
        <v>8</v>
      </c>
      <c r="F2" s="166">
        <v>1</v>
      </c>
      <c r="G2" s="167">
        <v>2011</v>
      </c>
      <c r="H2" s="78">
        <f>IF(G2&gt;2010,E2,0)</f>
        <v>8</v>
      </c>
      <c r="I2" s="167">
        <v>8</v>
      </c>
      <c r="J2" s="233">
        <f>IF(G2&gt;2010,I2,0)</f>
        <v>8</v>
      </c>
      <c r="K2" s="325">
        <f>SUM(I2:I7)/C2</f>
        <v>3.2</v>
      </c>
    </row>
    <row r="3" spans="1:11" ht="11.25" customHeight="1" thickBot="1">
      <c r="A3" s="331"/>
      <c r="B3" s="38"/>
      <c r="C3" s="38"/>
      <c r="D3" s="169" t="s">
        <v>192</v>
      </c>
      <c r="E3" s="90">
        <v>17</v>
      </c>
      <c r="F3" s="172">
        <v>1</v>
      </c>
      <c r="G3" s="78">
        <v>2007</v>
      </c>
      <c r="H3" s="78">
        <f aca="true" t="shared" si="0" ref="H3:H66">IF(G3&gt;2010,E3,0)</f>
        <v>0</v>
      </c>
      <c r="I3" s="78">
        <v>17</v>
      </c>
      <c r="J3" s="233">
        <f aca="true" t="shared" si="1" ref="J3:J66">IF(G3&gt;2010,I3,0)</f>
        <v>0</v>
      </c>
      <c r="K3" s="326"/>
    </row>
    <row r="4" spans="1:11" ht="11.25" customHeight="1" thickBot="1">
      <c r="A4" s="28"/>
      <c r="B4" s="38"/>
      <c r="C4" s="38"/>
      <c r="D4" s="272" t="s">
        <v>864</v>
      </c>
      <c r="E4" s="273">
        <v>15</v>
      </c>
      <c r="F4" s="274">
        <v>1</v>
      </c>
      <c r="G4" s="275">
        <v>2014</v>
      </c>
      <c r="H4" s="78">
        <f t="shared" si="0"/>
        <v>15</v>
      </c>
      <c r="I4" s="275">
        <v>15</v>
      </c>
      <c r="J4" s="233">
        <f t="shared" si="1"/>
        <v>15</v>
      </c>
      <c r="K4" s="326"/>
    </row>
    <row r="5" spans="1:11" ht="23.25" customHeight="1" thickBot="1">
      <c r="A5" s="28"/>
      <c r="B5" s="38"/>
      <c r="C5" s="38"/>
      <c r="D5" s="169" t="s">
        <v>388</v>
      </c>
      <c r="E5" s="90">
        <v>25</v>
      </c>
      <c r="F5" s="172">
        <v>1</v>
      </c>
      <c r="G5" s="78">
        <v>2013</v>
      </c>
      <c r="H5" s="78">
        <f t="shared" si="0"/>
        <v>25</v>
      </c>
      <c r="I5" s="78">
        <v>25</v>
      </c>
      <c r="J5" s="233">
        <f t="shared" si="1"/>
        <v>25</v>
      </c>
      <c r="K5" s="326"/>
    </row>
    <row r="6" spans="1:11" ht="23.25" thickBot="1">
      <c r="A6" s="28"/>
      <c r="B6" s="38"/>
      <c r="C6" s="38"/>
      <c r="D6" s="169" t="s">
        <v>193</v>
      </c>
      <c r="E6" s="90">
        <v>15</v>
      </c>
      <c r="F6" s="172">
        <v>1</v>
      </c>
      <c r="G6" s="78">
        <v>2007</v>
      </c>
      <c r="H6" s="78">
        <f t="shared" si="0"/>
        <v>0</v>
      </c>
      <c r="I6" s="78">
        <v>15</v>
      </c>
      <c r="J6" s="233">
        <f t="shared" si="1"/>
        <v>0</v>
      </c>
      <c r="K6" s="326"/>
    </row>
    <row r="7" spans="1:11" ht="15.75" thickBot="1">
      <c r="A7" s="28"/>
      <c r="B7" s="38"/>
      <c r="C7" s="41"/>
      <c r="D7" s="170" t="s">
        <v>735</v>
      </c>
      <c r="E7" s="74">
        <v>3</v>
      </c>
      <c r="F7" s="172">
        <v>1</v>
      </c>
      <c r="G7" s="115">
        <v>2002</v>
      </c>
      <c r="H7" s="78">
        <f t="shared" si="0"/>
        <v>0</v>
      </c>
      <c r="I7" s="115">
        <v>0</v>
      </c>
      <c r="J7" s="233">
        <f t="shared" si="1"/>
        <v>0</v>
      </c>
      <c r="K7" s="327"/>
    </row>
    <row r="8" spans="1:11" ht="15.75" thickBot="1">
      <c r="A8" s="35">
        <v>2</v>
      </c>
      <c r="B8" s="37" t="s">
        <v>736</v>
      </c>
      <c r="C8" s="37">
        <f>титул!$B$7</f>
        <v>25</v>
      </c>
      <c r="D8" s="168" t="s">
        <v>737</v>
      </c>
      <c r="E8" s="73">
        <v>1</v>
      </c>
      <c r="F8" s="172">
        <v>1</v>
      </c>
      <c r="G8" s="167">
        <v>2006</v>
      </c>
      <c r="H8" s="78">
        <f t="shared" si="0"/>
        <v>0</v>
      </c>
      <c r="I8" s="167">
        <v>1</v>
      </c>
      <c r="J8" s="233">
        <f t="shared" si="1"/>
        <v>0</v>
      </c>
      <c r="K8" s="325">
        <f>SUM(I8:I25)/C8</f>
        <v>4.24</v>
      </c>
    </row>
    <row r="9" spans="1:11" ht="23.25" thickBot="1">
      <c r="A9" s="28"/>
      <c r="B9" s="39"/>
      <c r="C9" s="39"/>
      <c r="D9" s="270" t="s">
        <v>380</v>
      </c>
      <c r="E9" s="250">
        <v>9</v>
      </c>
      <c r="F9" s="172">
        <v>1</v>
      </c>
      <c r="G9" s="269">
        <v>2013</v>
      </c>
      <c r="H9" s="78">
        <f t="shared" si="0"/>
        <v>9</v>
      </c>
      <c r="I9" s="111">
        <v>9</v>
      </c>
      <c r="J9" s="233">
        <f t="shared" si="1"/>
        <v>9</v>
      </c>
      <c r="K9" s="326"/>
    </row>
    <row r="10" spans="1:11" ht="23.25" thickBot="1">
      <c r="A10" s="28"/>
      <c r="B10" s="39"/>
      <c r="C10" s="39"/>
      <c r="D10" s="270" t="s">
        <v>381</v>
      </c>
      <c r="E10" s="250">
        <v>5</v>
      </c>
      <c r="F10" s="172">
        <v>1</v>
      </c>
      <c r="G10" s="269">
        <v>2013</v>
      </c>
      <c r="H10" s="78">
        <f t="shared" si="0"/>
        <v>5</v>
      </c>
      <c r="I10" s="111">
        <v>5</v>
      </c>
      <c r="J10" s="233">
        <f t="shared" si="1"/>
        <v>5</v>
      </c>
      <c r="K10" s="326"/>
    </row>
    <row r="11" spans="1:11" ht="23.25" thickBot="1">
      <c r="A11" s="28"/>
      <c r="B11" s="38"/>
      <c r="C11" s="38"/>
      <c r="D11" s="169" t="s">
        <v>140</v>
      </c>
      <c r="E11" s="90">
        <v>2</v>
      </c>
      <c r="F11" s="172">
        <v>1</v>
      </c>
      <c r="G11" s="78">
        <v>2009</v>
      </c>
      <c r="H11" s="78">
        <f t="shared" si="0"/>
        <v>0</v>
      </c>
      <c r="I11" s="78">
        <v>2</v>
      </c>
      <c r="J11" s="233">
        <f t="shared" si="1"/>
        <v>0</v>
      </c>
      <c r="K11" s="326"/>
    </row>
    <row r="12" spans="1:11" ht="10.5" customHeight="1" thickBot="1">
      <c r="A12" s="28"/>
      <c r="B12" s="38"/>
      <c r="C12" s="38"/>
      <c r="D12" s="169" t="s">
        <v>141</v>
      </c>
      <c r="E12" s="90">
        <v>10</v>
      </c>
      <c r="F12" s="172">
        <v>1</v>
      </c>
      <c r="G12" s="78">
        <v>1992</v>
      </c>
      <c r="H12" s="78">
        <f t="shared" si="0"/>
        <v>0</v>
      </c>
      <c r="I12" s="78">
        <v>10</v>
      </c>
      <c r="J12" s="233">
        <f t="shared" si="1"/>
        <v>0</v>
      </c>
      <c r="K12" s="326"/>
    </row>
    <row r="13" spans="1:11" ht="15.75" thickBot="1">
      <c r="A13" s="28"/>
      <c r="B13" s="38"/>
      <c r="C13" s="38"/>
      <c r="D13" s="169" t="s">
        <v>142</v>
      </c>
      <c r="E13" s="90">
        <v>5</v>
      </c>
      <c r="F13" s="172">
        <v>1</v>
      </c>
      <c r="G13" s="78">
        <v>2002</v>
      </c>
      <c r="H13" s="78">
        <f t="shared" si="0"/>
        <v>0</v>
      </c>
      <c r="I13" s="78">
        <v>5</v>
      </c>
      <c r="J13" s="233">
        <f t="shared" si="1"/>
        <v>0</v>
      </c>
      <c r="K13" s="326"/>
    </row>
    <row r="14" spans="1:11" ht="11.25" customHeight="1" thickBot="1">
      <c r="A14" s="28"/>
      <c r="B14" s="38"/>
      <c r="C14" s="38"/>
      <c r="D14" s="169" t="s">
        <v>143</v>
      </c>
      <c r="E14" s="90">
        <v>1</v>
      </c>
      <c r="F14" s="172">
        <v>1</v>
      </c>
      <c r="G14" s="78">
        <v>1994</v>
      </c>
      <c r="H14" s="78">
        <f t="shared" si="0"/>
        <v>0</v>
      </c>
      <c r="I14" s="78">
        <v>1</v>
      </c>
      <c r="J14" s="233">
        <f t="shared" si="1"/>
        <v>0</v>
      </c>
      <c r="K14" s="326"/>
    </row>
    <row r="15" spans="1:11" ht="11.25" customHeight="1" thickBot="1">
      <c r="A15" s="28"/>
      <c r="B15" s="38"/>
      <c r="C15" s="38"/>
      <c r="D15" s="169" t="s">
        <v>144</v>
      </c>
      <c r="E15" s="90">
        <v>20</v>
      </c>
      <c r="F15" s="172">
        <v>1</v>
      </c>
      <c r="G15" s="78">
        <v>1992</v>
      </c>
      <c r="H15" s="78">
        <f t="shared" si="0"/>
        <v>0</v>
      </c>
      <c r="I15" s="78">
        <v>20</v>
      </c>
      <c r="J15" s="233">
        <f t="shared" si="1"/>
        <v>0</v>
      </c>
      <c r="K15" s="326"/>
    </row>
    <row r="16" spans="1:11" ht="23.25" thickBot="1">
      <c r="A16" s="28"/>
      <c r="B16" s="38"/>
      <c r="C16" s="38"/>
      <c r="D16" s="169" t="s">
        <v>145</v>
      </c>
      <c r="E16" s="90">
        <v>15</v>
      </c>
      <c r="F16" s="172">
        <v>1</v>
      </c>
      <c r="G16" s="78">
        <v>1994</v>
      </c>
      <c r="H16" s="78">
        <f t="shared" si="0"/>
        <v>0</v>
      </c>
      <c r="I16" s="78">
        <v>0</v>
      </c>
      <c r="J16" s="233">
        <f t="shared" si="1"/>
        <v>0</v>
      </c>
      <c r="K16" s="326"/>
    </row>
    <row r="17" spans="1:11" ht="23.25" thickBot="1">
      <c r="A17" s="28"/>
      <c r="B17" s="38"/>
      <c r="C17" s="38"/>
      <c r="D17" s="169" t="s">
        <v>146</v>
      </c>
      <c r="E17" s="90">
        <v>2</v>
      </c>
      <c r="F17" s="172">
        <v>1</v>
      </c>
      <c r="G17" s="78">
        <v>2001</v>
      </c>
      <c r="H17" s="78">
        <f t="shared" si="0"/>
        <v>0</v>
      </c>
      <c r="I17" s="78">
        <v>2</v>
      </c>
      <c r="J17" s="233">
        <f t="shared" si="1"/>
        <v>0</v>
      </c>
      <c r="K17" s="326"/>
    </row>
    <row r="18" spans="1:11" ht="23.25" thickBot="1">
      <c r="A18" s="28"/>
      <c r="B18" s="38"/>
      <c r="C18" s="38"/>
      <c r="D18" s="169" t="s">
        <v>147</v>
      </c>
      <c r="E18" s="90">
        <v>2</v>
      </c>
      <c r="F18" s="172">
        <v>1</v>
      </c>
      <c r="G18" s="78">
        <v>2004</v>
      </c>
      <c r="H18" s="78">
        <f t="shared" si="0"/>
        <v>0</v>
      </c>
      <c r="I18" s="78">
        <v>2</v>
      </c>
      <c r="J18" s="233">
        <f t="shared" si="1"/>
        <v>0</v>
      </c>
      <c r="K18" s="326"/>
    </row>
    <row r="19" spans="1:11" ht="12" customHeight="1" thickBot="1">
      <c r="A19" s="28"/>
      <c r="B19" s="38"/>
      <c r="C19" s="38"/>
      <c r="D19" s="169" t="s">
        <v>148</v>
      </c>
      <c r="E19" s="90">
        <v>1</v>
      </c>
      <c r="F19" s="172">
        <v>1</v>
      </c>
      <c r="G19" s="78">
        <v>2007</v>
      </c>
      <c r="H19" s="78">
        <f t="shared" si="0"/>
        <v>0</v>
      </c>
      <c r="I19" s="78">
        <v>1</v>
      </c>
      <c r="J19" s="233">
        <f t="shared" si="1"/>
        <v>0</v>
      </c>
      <c r="K19" s="326"/>
    </row>
    <row r="20" spans="1:11" ht="23.25" thickBot="1">
      <c r="A20" s="28"/>
      <c r="B20" s="38"/>
      <c r="C20" s="38"/>
      <c r="D20" s="169" t="s">
        <v>149</v>
      </c>
      <c r="E20" s="90">
        <v>2</v>
      </c>
      <c r="F20" s="172">
        <v>1</v>
      </c>
      <c r="G20" s="78">
        <v>2006</v>
      </c>
      <c r="H20" s="78">
        <f t="shared" si="0"/>
        <v>0</v>
      </c>
      <c r="I20" s="78">
        <v>2</v>
      </c>
      <c r="J20" s="233">
        <f t="shared" si="1"/>
        <v>0</v>
      </c>
      <c r="K20" s="326"/>
    </row>
    <row r="21" spans="1:11" ht="11.25" customHeight="1" thickBot="1">
      <c r="A21" s="28"/>
      <c r="B21" s="38"/>
      <c r="C21" s="38"/>
      <c r="D21" s="169" t="s">
        <v>206</v>
      </c>
      <c r="E21" s="90">
        <v>3</v>
      </c>
      <c r="F21" s="172">
        <v>1</v>
      </c>
      <c r="G21" s="78">
        <v>2001</v>
      </c>
      <c r="H21" s="78">
        <f t="shared" si="0"/>
        <v>0</v>
      </c>
      <c r="I21" s="78">
        <v>3</v>
      </c>
      <c r="J21" s="233">
        <f t="shared" si="1"/>
        <v>0</v>
      </c>
      <c r="K21" s="326"/>
    </row>
    <row r="22" spans="1:11" ht="23.25" thickBot="1">
      <c r="A22" s="28"/>
      <c r="B22" s="38"/>
      <c r="C22" s="38"/>
      <c r="D22" s="169" t="s">
        <v>207</v>
      </c>
      <c r="E22" s="90">
        <v>20</v>
      </c>
      <c r="F22" s="172">
        <v>1</v>
      </c>
      <c r="G22" s="78">
        <v>1993</v>
      </c>
      <c r="H22" s="78">
        <f t="shared" si="0"/>
        <v>0</v>
      </c>
      <c r="I22" s="78">
        <v>20</v>
      </c>
      <c r="J22" s="233">
        <f t="shared" si="1"/>
        <v>0</v>
      </c>
      <c r="K22" s="326"/>
    </row>
    <row r="23" spans="1:11" ht="23.25" thickBot="1">
      <c r="A23" s="28"/>
      <c r="B23" s="38"/>
      <c r="C23" s="38"/>
      <c r="D23" s="169" t="s">
        <v>208</v>
      </c>
      <c r="E23" s="90">
        <v>20</v>
      </c>
      <c r="F23" s="172">
        <v>1</v>
      </c>
      <c r="G23" s="78">
        <v>1993</v>
      </c>
      <c r="H23" s="78">
        <f t="shared" si="0"/>
        <v>0</v>
      </c>
      <c r="I23" s="78">
        <v>20</v>
      </c>
      <c r="J23" s="233">
        <f t="shared" si="1"/>
        <v>0</v>
      </c>
      <c r="K23" s="326"/>
    </row>
    <row r="24" spans="1:11" ht="23.25" thickBot="1">
      <c r="A24" s="28"/>
      <c r="B24" s="38"/>
      <c r="C24" s="38"/>
      <c r="D24" s="169" t="s">
        <v>209</v>
      </c>
      <c r="E24" s="90">
        <v>10</v>
      </c>
      <c r="F24" s="172">
        <v>1</v>
      </c>
      <c r="G24" s="78">
        <v>1993</v>
      </c>
      <c r="H24" s="78">
        <f t="shared" si="0"/>
        <v>0</v>
      </c>
      <c r="I24" s="78">
        <v>0</v>
      </c>
      <c r="J24" s="233">
        <f t="shared" si="1"/>
        <v>0</v>
      </c>
      <c r="K24" s="326"/>
    </row>
    <row r="25" spans="1:11" ht="15.75" thickBot="1">
      <c r="A25" s="28"/>
      <c r="B25" s="38"/>
      <c r="C25" s="41"/>
      <c r="D25" s="170" t="s">
        <v>210</v>
      </c>
      <c r="E25" s="74">
        <v>3</v>
      </c>
      <c r="F25" s="173">
        <v>1</v>
      </c>
      <c r="G25" s="115">
        <v>1998</v>
      </c>
      <c r="H25" s="78">
        <f t="shared" si="0"/>
        <v>0</v>
      </c>
      <c r="I25" s="115">
        <v>3</v>
      </c>
      <c r="J25" s="233">
        <f t="shared" si="1"/>
        <v>0</v>
      </c>
      <c r="K25" s="327"/>
    </row>
    <row r="26" spans="1:11" ht="23.25" thickBot="1">
      <c r="A26" s="35">
        <v>3</v>
      </c>
      <c r="B26" s="37" t="s">
        <v>29</v>
      </c>
      <c r="C26" s="37">
        <f>титул!$B$7</f>
        <v>25</v>
      </c>
      <c r="D26" s="169" t="s">
        <v>574</v>
      </c>
      <c r="E26" s="90">
        <v>10</v>
      </c>
      <c r="F26" s="172">
        <v>1</v>
      </c>
      <c r="G26" s="78">
        <v>1999</v>
      </c>
      <c r="H26" s="78">
        <f t="shared" si="0"/>
        <v>0</v>
      </c>
      <c r="I26" s="78">
        <v>0</v>
      </c>
      <c r="J26" s="233">
        <f t="shared" si="1"/>
        <v>0</v>
      </c>
      <c r="K26" s="325">
        <f>SUM(I26:I40)/C26</f>
        <v>4.52</v>
      </c>
    </row>
    <row r="27" spans="1:11" ht="23.25" thickBot="1">
      <c r="A27" s="28"/>
      <c r="B27" s="38"/>
      <c r="C27" s="38"/>
      <c r="D27" s="169" t="s">
        <v>592</v>
      </c>
      <c r="E27" s="90">
        <v>25</v>
      </c>
      <c r="F27" s="172">
        <v>0</v>
      </c>
      <c r="G27" s="78">
        <v>2014</v>
      </c>
      <c r="H27" s="78">
        <f t="shared" si="0"/>
        <v>25</v>
      </c>
      <c r="I27" s="78">
        <v>25</v>
      </c>
      <c r="J27" s="233">
        <f t="shared" si="1"/>
        <v>25</v>
      </c>
      <c r="K27" s="326"/>
    </row>
    <row r="28" spans="1:11" ht="23.25" thickBot="1">
      <c r="A28" s="28"/>
      <c r="B28" s="38"/>
      <c r="C28" s="38"/>
      <c r="D28" s="272" t="s">
        <v>801</v>
      </c>
      <c r="E28" s="273">
        <v>20</v>
      </c>
      <c r="F28" s="274">
        <v>1</v>
      </c>
      <c r="G28" s="275">
        <v>2015</v>
      </c>
      <c r="H28" s="78">
        <f t="shared" si="0"/>
        <v>20</v>
      </c>
      <c r="I28" s="275">
        <v>20</v>
      </c>
      <c r="J28" s="233">
        <f t="shared" si="1"/>
        <v>20</v>
      </c>
      <c r="K28" s="326"/>
    </row>
    <row r="29" spans="1:11" ht="23.25" thickBot="1">
      <c r="A29" s="28"/>
      <c r="B29" s="38"/>
      <c r="C29" s="38"/>
      <c r="D29" s="169" t="s">
        <v>195</v>
      </c>
      <c r="E29" s="90">
        <v>7</v>
      </c>
      <c r="F29" s="172">
        <v>0</v>
      </c>
      <c r="G29" s="78">
        <v>2007</v>
      </c>
      <c r="H29" s="78">
        <f t="shared" si="0"/>
        <v>0</v>
      </c>
      <c r="I29" s="78">
        <v>7</v>
      </c>
      <c r="J29" s="233">
        <f t="shared" si="1"/>
        <v>0</v>
      </c>
      <c r="K29" s="326"/>
    </row>
    <row r="30" spans="1:11" ht="23.25" thickBot="1">
      <c r="A30" s="28"/>
      <c r="B30" s="38"/>
      <c r="C30" s="38"/>
      <c r="D30" s="169" t="s">
        <v>386</v>
      </c>
      <c r="E30" s="90">
        <v>15</v>
      </c>
      <c r="F30" s="172">
        <v>1</v>
      </c>
      <c r="G30" s="78">
        <v>2014</v>
      </c>
      <c r="H30" s="78">
        <f t="shared" si="0"/>
        <v>15</v>
      </c>
      <c r="I30" s="78">
        <v>15</v>
      </c>
      <c r="J30" s="233">
        <f t="shared" si="1"/>
        <v>15</v>
      </c>
      <c r="K30" s="326"/>
    </row>
    <row r="31" spans="1:11" ht="23.25" thickBot="1">
      <c r="A31" s="28"/>
      <c r="B31" s="38"/>
      <c r="C31" s="38"/>
      <c r="D31" s="169" t="s">
        <v>582</v>
      </c>
      <c r="E31" s="90">
        <v>10</v>
      </c>
      <c r="F31" s="172">
        <v>1</v>
      </c>
      <c r="G31" s="78">
        <v>1988</v>
      </c>
      <c r="H31" s="78">
        <f t="shared" si="0"/>
        <v>0</v>
      </c>
      <c r="I31" s="78">
        <v>10</v>
      </c>
      <c r="J31" s="233">
        <f t="shared" si="1"/>
        <v>0</v>
      </c>
      <c r="K31" s="326"/>
    </row>
    <row r="32" spans="1:11" ht="23.25" thickBot="1">
      <c r="A32" s="28"/>
      <c r="B32" s="38"/>
      <c r="C32" s="38"/>
      <c r="D32" s="169" t="s">
        <v>194</v>
      </c>
      <c r="E32" s="90">
        <v>15</v>
      </c>
      <c r="F32" s="172">
        <v>1</v>
      </c>
      <c r="G32" s="78">
        <v>1999</v>
      </c>
      <c r="H32" s="78">
        <f t="shared" si="0"/>
        <v>0</v>
      </c>
      <c r="I32" s="78">
        <v>0</v>
      </c>
      <c r="J32" s="233">
        <f t="shared" si="1"/>
        <v>0</v>
      </c>
      <c r="K32" s="326"/>
    </row>
    <row r="33" spans="1:11" ht="11.25" customHeight="1" thickBot="1">
      <c r="A33" s="28"/>
      <c r="B33" s="38"/>
      <c r="C33" s="38"/>
      <c r="D33" s="169" t="s">
        <v>494</v>
      </c>
      <c r="E33" s="90">
        <v>16</v>
      </c>
      <c r="F33" s="172">
        <v>1</v>
      </c>
      <c r="G33" s="78">
        <v>1985</v>
      </c>
      <c r="H33" s="78">
        <f t="shared" si="0"/>
        <v>0</v>
      </c>
      <c r="I33" s="78">
        <v>16</v>
      </c>
      <c r="J33" s="233">
        <f t="shared" si="1"/>
        <v>0</v>
      </c>
      <c r="K33" s="326"/>
    </row>
    <row r="34" spans="1:11" ht="11.25" customHeight="1" thickBot="1">
      <c r="A34" s="28"/>
      <c r="B34" s="38"/>
      <c r="C34" s="38"/>
      <c r="D34" s="169" t="s">
        <v>786</v>
      </c>
      <c r="E34" s="90">
        <v>10</v>
      </c>
      <c r="F34" s="172">
        <v>1</v>
      </c>
      <c r="G34" s="78">
        <v>2004</v>
      </c>
      <c r="H34" s="78">
        <f t="shared" si="0"/>
        <v>0</v>
      </c>
      <c r="I34" s="78">
        <v>10</v>
      </c>
      <c r="J34" s="233">
        <f t="shared" si="1"/>
        <v>0</v>
      </c>
      <c r="K34" s="326"/>
    </row>
    <row r="35" spans="1:11" ht="23.25" thickBot="1">
      <c r="A35" s="28"/>
      <c r="B35" s="38"/>
      <c r="C35" s="38"/>
      <c r="D35" s="272" t="s">
        <v>800</v>
      </c>
      <c r="E35" s="273">
        <v>30</v>
      </c>
      <c r="F35" s="274">
        <v>1</v>
      </c>
      <c r="G35" s="275">
        <v>2014</v>
      </c>
      <c r="H35" s="78">
        <f t="shared" si="0"/>
        <v>30</v>
      </c>
      <c r="I35" s="275">
        <v>0</v>
      </c>
      <c r="J35" s="233">
        <f t="shared" si="1"/>
        <v>0</v>
      </c>
      <c r="K35" s="326"/>
    </row>
    <row r="36" spans="1:11" ht="23.25" thickBot="1">
      <c r="A36" s="28"/>
      <c r="B36" s="38"/>
      <c r="C36" s="38"/>
      <c r="D36" s="169" t="s">
        <v>575</v>
      </c>
      <c r="E36" s="90">
        <v>14</v>
      </c>
      <c r="F36" s="172">
        <v>0</v>
      </c>
      <c r="G36" s="78">
        <v>1997</v>
      </c>
      <c r="H36" s="78">
        <f t="shared" si="0"/>
        <v>0</v>
      </c>
      <c r="I36" s="78">
        <v>0</v>
      </c>
      <c r="J36" s="233">
        <f t="shared" si="1"/>
        <v>0</v>
      </c>
      <c r="K36" s="326"/>
    </row>
    <row r="37" spans="1:11" ht="24.75" customHeight="1" thickBot="1">
      <c r="A37" s="28"/>
      <c r="B37" s="38"/>
      <c r="C37" s="38"/>
      <c r="D37" s="169" t="s">
        <v>378</v>
      </c>
      <c r="E37" s="90">
        <v>1</v>
      </c>
      <c r="F37" s="172">
        <v>1</v>
      </c>
      <c r="G37" s="78">
        <v>2001</v>
      </c>
      <c r="H37" s="78">
        <f t="shared" si="0"/>
        <v>0</v>
      </c>
      <c r="I37" s="78">
        <v>0</v>
      </c>
      <c r="J37" s="233">
        <f t="shared" si="1"/>
        <v>0</v>
      </c>
      <c r="K37" s="326"/>
    </row>
    <row r="38" spans="1:11" ht="25.5" customHeight="1" thickBot="1">
      <c r="A38" s="28"/>
      <c r="B38" s="38"/>
      <c r="C38" s="38"/>
      <c r="D38" s="169" t="s">
        <v>538</v>
      </c>
      <c r="E38" s="90">
        <v>1</v>
      </c>
      <c r="F38" s="172">
        <v>1</v>
      </c>
      <c r="G38" s="78">
        <v>2001</v>
      </c>
      <c r="H38" s="78">
        <f t="shared" si="0"/>
        <v>0</v>
      </c>
      <c r="I38" s="78">
        <v>0</v>
      </c>
      <c r="J38" s="233">
        <f t="shared" si="1"/>
        <v>0</v>
      </c>
      <c r="K38" s="326"/>
    </row>
    <row r="39" spans="1:11" ht="23.25" thickBot="1">
      <c r="A39" s="28"/>
      <c r="B39" s="38"/>
      <c r="C39" s="38"/>
      <c r="D39" s="169" t="s">
        <v>539</v>
      </c>
      <c r="E39" s="90">
        <v>10</v>
      </c>
      <c r="F39" s="172">
        <v>0</v>
      </c>
      <c r="G39" s="78">
        <v>1997</v>
      </c>
      <c r="H39" s="78">
        <f t="shared" si="0"/>
        <v>0</v>
      </c>
      <c r="I39" s="78">
        <v>0</v>
      </c>
      <c r="J39" s="233">
        <f t="shared" si="1"/>
        <v>0</v>
      </c>
      <c r="K39" s="326"/>
    </row>
    <row r="40" spans="1:11" ht="23.25" thickBot="1">
      <c r="A40" s="28"/>
      <c r="B40" s="41"/>
      <c r="C40" s="41"/>
      <c r="D40" s="170" t="s">
        <v>583</v>
      </c>
      <c r="E40" s="74">
        <v>10</v>
      </c>
      <c r="F40" s="173">
        <v>1</v>
      </c>
      <c r="G40" s="115">
        <v>1970</v>
      </c>
      <c r="H40" s="78">
        <f t="shared" si="0"/>
        <v>0</v>
      </c>
      <c r="I40" s="115">
        <v>10</v>
      </c>
      <c r="J40" s="233">
        <f t="shared" si="1"/>
        <v>0</v>
      </c>
      <c r="K40" s="327"/>
    </row>
    <row r="41" spans="1:11" ht="15.75" thickBot="1">
      <c r="A41" s="35">
        <v>4</v>
      </c>
      <c r="B41" s="37" t="s">
        <v>647</v>
      </c>
      <c r="C41" s="37">
        <f>титул!$B$7</f>
        <v>25</v>
      </c>
      <c r="D41" s="63" t="s">
        <v>656</v>
      </c>
      <c r="E41" s="73">
        <v>2</v>
      </c>
      <c r="F41" s="166">
        <v>1</v>
      </c>
      <c r="G41" s="167">
        <v>2008</v>
      </c>
      <c r="H41" s="78">
        <f t="shared" si="0"/>
        <v>0</v>
      </c>
      <c r="I41" s="167">
        <v>0</v>
      </c>
      <c r="J41" s="233">
        <f t="shared" si="1"/>
        <v>0</v>
      </c>
      <c r="K41" s="325">
        <f>SUM(I41:I64)/C41</f>
        <v>6.36</v>
      </c>
    </row>
    <row r="42" spans="1:11" ht="23.25" thickBot="1">
      <c r="A42" s="28"/>
      <c r="B42" s="38"/>
      <c r="C42" s="38"/>
      <c r="D42" s="65" t="s">
        <v>657</v>
      </c>
      <c r="E42" s="90">
        <v>15</v>
      </c>
      <c r="F42" s="172">
        <v>1</v>
      </c>
      <c r="G42" s="78">
        <v>2010</v>
      </c>
      <c r="H42" s="78">
        <f t="shared" si="0"/>
        <v>0</v>
      </c>
      <c r="I42" s="78">
        <v>0</v>
      </c>
      <c r="J42" s="233">
        <f t="shared" si="1"/>
        <v>0</v>
      </c>
      <c r="K42" s="326"/>
    </row>
    <row r="43" spans="1:11" ht="34.5" thickBot="1">
      <c r="A43" s="28"/>
      <c r="B43" s="38"/>
      <c r="C43" s="38"/>
      <c r="D43" s="65" t="s">
        <v>384</v>
      </c>
      <c r="E43" s="90">
        <v>12</v>
      </c>
      <c r="F43" s="172">
        <v>0</v>
      </c>
      <c r="G43" s="78">
        <v>2013</v>
      </c>
      <c r="H43" s="78">
        <f t="shared" si="0"/>
        <v>12</v>
      </c>
      <c r="I43" s="78">
        <v>12</v>
      </c>
      <c r="J43" s="233">
        <f t="shared" si="1"/>
        <v>12</v>
      </c>
      <c r="K43" s="326"/>
    </row>
    <row r="44" spans="1:11" ht="34.5" thickBot="1">
      <c r="A44" s="28"/>
      <c r="B44" s="38"/>
      <c r="C44" s="38"/>
      <c r="D44" s="65" t="s">
        <v>385</v>
      </c>
      <c r="E44" s="90">
        <v>12</v>
      </c>
      <c r="F44" s="172">
        <v>0</v>
      </c>
      <c r="G44" s="78">
        <v>2013</v>
      </c>
      <c r="H44" s="78">
        <f t="shared" si="0"/>
        <v>12</v>
      </c>
      <c r="I44" s="78">
        <v>12</v>
      </c>
      <c r="J44" s="233">
        <f t="shared" si="1"/>
        <v>12</v>
      </c>
      <c r="K44" s="326"/>
    </row>
    <row r="45" spans="1:11" ht="34.5" thickBot="1">
      <c r="A45" s="28"/>
      <c r="B45" s="38"/>
      <c r="C45" s="38"/>
      <c r="D45" s="279" t="s">
        <v>806</v>
      </c>
      <c r="E45" s="273">
        <v>25</v>
      </c>
      <c r="F45" s="274">
        <v>1</v>
      </c>
      <c r="G45" s="275">
        <v>2014</v>
      </c>
      <c r="H45" s="78">
        <f t="shared" si="0"/>
        <v>25</v>
      </c>
      <c r="I45" s="275">
        <v>25</v>
      </c>
      <c r="J45" s="233">
        <f t="shared" si="1"/>
        <v>25</v>
      </c>
      <c r="K45" s="326"/>
    </row>
    <row r="46" spans="1:11" ht="34.5" thickBot="1">
      <c r="A46" s="28"/>
      <c r="B46" s="38"/>
      <c r="C46" s="38"/>
      <c r="D46" s="279" t="s">
        <v>807</v>
      </c>
      <c r="E46" s="273">
        <v>25</v>
      </c>
      <c r="F46" s="274">
        <v>1</v>
      </c>
      <c r="G46" s="275">
        <v>2014</v>
      </c>
      <c r="H46" s="78">
        <f t="shared" si="0"/>
        <v>25</v>
      </c>
      <c r="I46" s="275">
        <v>25</v>
      </c>
      <c r="J46" s="233">
        <f t="shared" si="1"/>
        <v>25</v>
      </c>
      <c r="K46" s="326"/>
    </row>
    <row r="47" spans="1:11" ht="23.25" thickBot="1">
      <c r="A47" s="28"/>
      <c r="B47" s="38"/>
      <c r="C47" s="38"/>
      <c r="D47" s="280" t="s">
        <v>808</v>
      </c>
      <c r="E47" s="273">
        <v>20</v>
      </c>
      <c r="F47" s="274">
        <v>1</v>
      </c>
      <c r="G47" s="275">
        <v>2014</v>
      </c>
      <c r="H47" s="78">
        <f t="shared" si="0"/>
        <v>20</v>
      </c>
      <c r="I47" s="275">
        <v>0</v>
      </c>
      <c r="J47" s="233">
        <f t="shared" si="1"/>
        <v>0</v>
      </c>
      <c r="K47" s="326"/>
    </row>
    <row r="48" spans="1:11" ht="15.75" thickBot="1">
      <c r="A48" s="28"/>
      <c r="B48" s="38"/>
      <c r="C48" s="38"/>
      <c r="D48" s="279" t="s">
        <v>163</v>
      </c>
      <c r="E48" s="273">
        <v>15</v>
      </c>
      <c r="F48" s="274">
        <v>1</v>
      </c>
      <c r="G48" s="275">
        <v>2015</v>
      </c>
      <c r="H48" s="78">
        <f t="shared" si="0"/>
        <v>15</v>
      </c>
      <c r="I48" s="275">
        <v>15</v>
      </c>
      <c r="J48" s="233">
        <f t="shared" si="1"/>
        <v>15</v>
      </c>
      <c r="K48" s="326"/>
    </row>
    <row r="49" spans="1:11" ht="23.25" thickBot="1">
      <c r="A49" s="28"/>
      <c r="B49" s="38"/>
      <c r="C49" s="38"/>
      <c r="D49" s="65" t="s">
        <v>658</v>
      </c>
      <c r="E49" s="90">
        <v>1</v>
      </c>
      <c r="F49" s="172">
        <v>1</v>
      </c>
      <c r="G49" s="78">
        <v>2003</v>
      </c>
      <c r="H49" s="78">
        <f t="shared" si="0"/>
        <v>0</v>
      </c>
      <c r="I49" s="78">
        <v>1</v>
      </c>
      <c r="J49" s="233">
        <f t="shared" si="1"/>
        <v>0</v>
      </c>
      <c r="K49" s="326"/>
    </row>
    <row r="50" spans="1:11" ht="26.25" customHeight="1" thickBot="1">
      <c r="A50" s="28"/>
      <c r="B50" s="38"/>
      <c r="C50" s="38"/>
      <c r="D50" s="65" t="s">
        <v>659</v>
      </c>
      <c r="E50" s="90">
        <v>2</v>
      </c>
      <c r="F50" s="172">
        <v>1</v>
      </c>
      <c r="G50" s="78">
        <v>2001</v>
      </c>
      <c r="H50" s="78">
        <f t="shared" si="0"/>
        <v>0</v>
      </c>
      <c r="I50" s="78">
        <v>2</v>
      </c>
      <c r="J50" s="233">
        <f t="shared" si="1"/>
        <v>0</v>
      </c>
      <c r="K50" s="326"/>
    </row>
    <row r="51" spans="1:11" ht="23.25" thickBot="1">
      <c r="A51" s="28"/>
      <c r="B51" s="38"/>
      <c r="C51" s="38"/>
      <c r="D51" s="65" t="s">
        <v>660</v>
      </c>
      <c r="E51" s="90">
        <v>3</v>
      </c>
      <c r="F51" s="172">
        <v>1</v>
      </c>
      <c r="G51" s="78">
        <v>2000</v>
      </c>
      <c r="H51" s="78">
        <f t="shared" si="0"/>
        <v>0</v>
      </c>
      <c r="I51" s="78">
        <v>3</v>
      </c>
      <c r="J51" s="233">
        <f t="shared" si="1"/>
        <v>0</v>
      </c>
      <c r="K51" s="326"/>
    </row>
    <row r="52" spans="1:11" ht="23.25" thickBot="1">
      <c r="A52" s="28"/>
      <c r="B52" s="38"/>
      <c r="C52" s="38"/>
      <c r="D52" s="65" t="s">
        <v>661</v>
      </c>
      <c r="E52" s="90">
        <v>11</v>
      </c>
      <c r="F52" s="172">
        <v>1</v>
      </c>
      <c r="G52" s="78">
        <v>2000</v>
      </c>
      <c r="H52" s="78">
        <f t="shared" si="0"/>
        <v>0</v>
      </c>
      <c r="I52" s="78">
        <v>11</v>
      </c>
      <c r="J52" s="233">
        <f t="shared" si="1"/>
        <v>0</v>
      </c>
      <c r="K52" s="326"/>
    </row>
    <row r="53" spans="1:11" ht="15.75" thickBot="1">
      <c r="A53" s="28"/>
      <c r="B53" s="38"/>
      <c r="C53" s="38"/>
      <c r="D53" s="65" t="s">
        <v>662</v>
      </c>
      <c r="E53" s="90">
        <v>2</v>
      </c>
      <c r="F53" s="172">
        <v>1</v>
      </c>
      <c r="G53" s="78">
        <v>2000</v>
      </c>
      <c r="H53" s="78">
        <f t="shared" si="0"/>
        <v>0</v>
      </c>
      <c r="I53" s="78">
        <v>0</v>
      </c>
      <c r="J53" s="233">
        <f t="shared" si="1"/>
        <v>0</v>
      </c>
      <c r="K53" s="326"/>
    </row>
    <row r="54" spans="1:11" ht="12" customHeight="1" thickBot="1">
      <c r="A54" s="28"/>
      <c r="B54" s="38"/>
      <c r="C54" s="38"/>
      <c r="D54" s="65" t="s">
        <v>89</v>
      </c>
      <c r="E54" s="90">
        <v>1</v>
      </c>
      <c r="F54" s="172">
        <v>1</v>
      </c>
      <c r="G54" s="78">
        <v>2004</v>
      </c>
      <c r="H54" s="78">
        <f t="shared" si="0"/>
        <v>0</v>
      </c>
      <c r="I54" s="78">
        <v>0</v>
      </c>
      <c r="J54" s="233">
        <f t="shared" si="1"/>
        <v>0</v>
      </c>
      <c r="K54" s="326"/>
    </row>
    <row r="55" spans="1:11" ht="24" customHeight="1" thickBot="1">
      <c r="A55" s="28"/>
      <c r="B55" s="38"/>
      <c r="C55" s="38"/>
      <c r="D55" s="65" t="s">
        <v>90</v>
      </c>
      <c r="E55" s="90">
        <v>3</v>
      </c>
      <c r="F55" s="172">
        <v>1</v>
      </c>
      <c r="G55" s="78">
        <v>2003</v>
      </c>
      <c r="H55" s="78">
        <f t="shared" si="0"/>
        <v>0</v>
      </c>
      <c r="I55" s="78">
        <v>3</v>
      </c>
      <c r="J55" s="233">
        <f t="shared" si="1"/>
        <v>0</v>
      </c>
      <c r="K55" s="326"/>
    </row>
    <row r="56" spans="1:11" ht="15.75" thickBot="1">
      <c r="A56" s="28"/>
      <c r="B56" s="38"/>
      <c r="C56" s="38"/>
      <c r="D56" s="65" t="s">
        <v>91</v>
      </c>
      <c r="E56" s="90">
        <v>10</v>
      </c>
      <c r="F56" s="172">
        <v>1</v>
      </c>
      <c r="G56" s="78">
        <v>2006</v>
      </c>
      <c r="H56" s="78">
        <f t="shared" si="0"/>
        <v>0</v>
      </c>
      <c r="I56" s="78">
        <v>10</v>
      </c>
      <c r="J56" s="233">
        <f t="shared" si="1"/>
        <v>0</v>
      </c>
      <c r="K56" s="326"/>
    </row>
    <row r="57" spans="1:11" ht="23.25" thickBot="1">
      <c r="A57" s="28"/>
      <c r="B57" s="38"/>
      <c r="C57" s="38"/>
      <c r="D57" s="65" t="s">
        <v>92</v>
      </c>
      <c r="E57" s="90">
        <v>3</v>
      </c>
      <c r="F57" s="172">
        <v>1</v>
      </c>
      <c r="G57" s="78">
        <v>2005</v>
      </c>
      <c r="H57" s="78">
        <f t="shared" si="0"/>
        <v>0</v>
      </c>
      <c r="I57" s="78">
        <v>3</v>
      </c>
      <c r="J57" s="233">
        <f t="shared" si="1"/>
        <v>0</v>
      </c>
      <c r="K57" s="326"/>
    </row>
    <row r="58" spans="1:11" ht="12" customHeight="1" thickBot="1">
      <c r="A58" s="28"/>
      <c r="B58" s="38"/>
      <c r="C58" s="38"/>
      <c r="D58" s="65" t="s">
        <v>93</v>
      </c>
      <c r="E58" s="90">
        <v>2</v>
      </c>
      <c r="F58" s="172">
        <v>1</v>
      </c>
      <c r="G58" s="78">
        <v>2007</v>
      </c>
      <c r="H58" s="78">
        <f t="shared" si="0"/>
        <v>0</v>
      </c>
      <c r="I58" s="78">
        <v>2</v>
      </c>
      <c r="J58" s="233">
        <f t="shared" si="1"/>
        <v>0</v>
      </c>
      <c r="K58" s="326"/>
    </row>
    <row r="59" spans="1:11" ht="23.25" thickBot="1">
      <c r="A59" s="28"/>
      <c r="B59" s="38"/>
      <c r="C59" s="38"/>
      <c r="D59" s="65" t="s">
        <v>94</v>
      </c>
      <c r="E59" s="90">
        <v>4</v>
      </c>
      <c r="F59" s="172">
        <v>1</v>
      </c>
      <c r="G59" s="78">
        <v>2005</v>
      </c>
      <c r="H59" s="78">
        <f t="shared" si="0"/>
        <v>0</v>
      </c>
      <c r="I59" s="78">
        <v>4</v>
      </c>
      <c r="J59" s="233">
        <f t="shared" si="1"/>
        <v>0</v>
      </c>
      <c r="K59" s="326"/>
    </row>
    <row r="60" spans="1:11" ht="23.25" thickBot="1">
      <c r="A60" s="28"/>
      <c r="B60" s="38"/>
      <c r="C60" s="38"/>
      <c r="D60" s="65" t="s">
        <v>95</v>
      </c>
      <c r="E60" s="90">
        <v>7</v>
      </c>
      <c r="F60" s="172">
        <v>1</v>
      </c>
      <c r="G60" s="78">
        <v>2002</v>
      </c>
      <c r="H60" s="78">
        <f t="shared" si="0"/>
        <v>0</v>
      </c>
      <c r="I60" s="78">
        <v>7</v>
      </c>
      <c r="J60" s="233">
        <f t="shared" si="1"/>
        <v>0</v>
      </c>
      <c r="K60" s="326"/>
    </row>
    <row r="61" spans="1:11" ht="23.25" thickBot="1">
      <c r="A61" s="28"/>
      <c r="B61" s="38"/>
      <c r="C61" s="38"/>
      <c r="D61" s="65" t="s">
        <v>96</v>
      </c>
      <c r="E61" s="90">
        <v>1</v>
      </c>
      <c r="F61" s="172">
        <v>1</v>
      </c>
      <c r="G61" s="78">
        <v>2006</v>
      </c>
      <c r="H61" s="78">
        <f t="shared" si="0"/>
        <v>0</v>
      </c>
      <c r="I61" s="78">
        <v>1</v>
      </c>
      <c r="J61" s="233">
        <f t="shared" si="1"/>
        <v>0</v>
      </c>
      <c r="K61" s="326"/>
    </row>
    <row r="62" spans="1:11" ht="22.5" customHeight="1" thickBot="1">
      <c r="A62" s="28"/>
      <c r="B62" s="38"/>
      <c r="C62" s="38"/>
      <c r="D62" s="65" t="s">
        <v>97</v>
      </c>
      <c r="E62" s="90">
        <v>5</v>
      </c>
      <c r="F62" s="172">
        <v>1</v>
      </c>
      <c r="G62" s="78">
        <v>2001</v>
      </c>
      <c r="H62" s="78">
        <f t="shared" si="0"/>
        <v>0</v>
      </c>
      <c r="I62" s="78">
        <v>5</v>
      </c>
      <c r="J62" s="233">
        <f t="shared" si="1"/>
        <v>0</v>
      </c>
      <c r="K62" s="326"/>
    </row>
    <row r="63" spans="1:11" ht="23.25" thickBot="1">
      <c r="A63" s="28"/>
      <c r="B63" s="38"/>
      <c r="C63" s="38"/>
      <c r="D63" s="65" t="s">
        <v>98</v>
      </c>
      <c r="E63" s="90">
        <v>6</v>
      </c>
      <c r="F63" s="172">
        <v>1</v>
      </c>
      <c r="G63" s="78">
        <v>2000</v>
      </c>
      <c r="H63" s="78">
        <f t="shared" si="0"/>
        <v>0</v>
      </c>
      <c r="I63" s="78">
        <v>6</v>
      </c>
      <c r="J63" s="233">
        <f t="shared" si="1"/>
        <v>0</v>
      </c>
      <c r="K63" s="326"/>
    </row>
    <row r="64" spans="1:11" ht="23.25" thickBot="1">
      <c r="A64" s="204"/>
      <c r="B64" s="41"/>
      <c r="C64" s="41"/>
      <c r="D64" s="67" t="s">
        <v>99</v>
      </c>
      <c r="E64" s="74">
        <v>12</v>
      </c>
      <c r="F64" s="173">
        <v>1</v>
      </c>
      <c r="G64" s="115">
        <v>1998</v>
      </c>
      <c r="H64" s="78">
        <f t="shared" si="0"/>
        <v>0</v>
      </c>
      <c r="I64" s="115">
        <v>12</v>
      </c>
      <c r="J64" s="233">
        <f t="shared" si="1"/>
        <v>0</v>
      </c>
      <c r="K64" s="327"/>
    </row>
    <row r="65" spans="1:11" ht="23.25" thickBot="1">
      <c r="A65" s="35">
        <v>5</v>
      </c>
      <c r="B65" s="37" t="s">
        <v>211</v>
      </c>
      <c r="C65" s="37">
        <f>титул!$B$7</f>
        <v>25</v>
      </c>
      <c r="D65" s="63" t="s">
        <v>212</v>
      </c>
      <c r="E65" s="73">
        <v>10</v>
      </c>
      <c r="F65" s="166">
        <v>1</v>
      </c>
      <c r="G65" s="167">
        <v>2006</v>
      </c>
      <c r="H65" s="78">
        <f t="shared" si="0"/>
        <v>0</v>
      </c>
      <c r="I65" s="167">
        <v>10</v>
      </c>
      <c r="J65" s="233">
        <f t="shared" si="1"/>
        <v>0</v>
      </c>
      <c r="K65" s="325">
        <f>SUM(I65:I71)/C65</f>
        <v>2.52</v>
      </c>
    </row>
    <row r="66" spans="1:11" ht="15.75" thickBot="1">
      <c r="A66" s="28"/>
      <c r="B66" s="39"/>
      <c r="C66" s="38"/>
      <c r="D66" s="65" t="s">
        <v>213</v>
      </c>
      <c r="E66" s="90">
        <v>1</v>
      </c>
      <c r="F66" s="172">
        <v>1</v>
      </c>
      <c r="G66" s="78">
        <v>2001</v>
      </c>
      <c r="H66" s="78">
        <f t="shared" si="0"/>
        <v>0</v>
      </c>
      <c r="I66" s="78">
        <v>0</v>
      </c>
      <c r="J66" s="233">
        <f t="shared" si="1"/>
        <v>0</v>
      </c>
      <c r="K66" s="326"/>
    </row>
    <row r="67" spans="1:11" ht="23.25" thickBot="1">
      <c r="A67" s="28"/>
      <c r="B67" s="39"/>
      <c r="C67" s="38"/>
      <c r="D67" s="279" t="s">
        <v>863</v>
      </c>
      <c r="E67" s="273">
        <v>10</v>
      </c>
      <c r="F67" s="274">
        <v>1</v>
      </c>
      <c r="G67" s="275">
        <v>2014</v>
      </c>
      <c r="H67" s="78">
        <f aca="true" t="shared" si="2" ref="H67:H130">IF(G67&gt;2010,E67,0)</f>
        <v>10</v>
      </c>
      <c r="I67" s="275">
        <v>10</v>
      </c>
      <c r="J67" s="233">
        <f aca="true" t="shared" si="3" ref="J67:J130">IF(G67&gt;2010,I67,0)</f>
        <v>10</v>
      </c>
      <c r="K67" s="326"/>
    </row>
    <row r="68" spans="1:11" ht="23.25" thickBot="1">
      <c r="A68" s="28"/>
      <c r="B68" s="39"/>
      <c r="C68" s="38"/>
      <c r="D68" s="65" t="s">
        <v>214</v>
      </c>
      <c r="E68" s="90">
        <v>10</v>
      </c>
      <c r="F68" s="172">
        <v>0</v>
      </c>
      <c r="G68" s="78">
        <v>2009</v>
      </c>
      <c r="H68" s="78">
        <f t="shared" si="2"/>
        <v>0</v>
      </c>
      <c r="I68" s="78">
        <v>10</v>
      </c>
      <c r="J68" s="233">
        <f t="shared" si="3"/>
        <v>0</v>
      </c>
      <c r="K68" s="326"/>
    </row>
    <row r="69" spans="1:11" ht="23.25" thickBot="1">
      <c r="A69" s="28"/>
      <c r="B69" s="39"/>
      <c r="C69" s="38"/>
      <c r="D69" s="65" t="s">
        <v>387</v>
      </c>
      <c r="E69" s="90">
        <v>20</v>
      </c>
      <c r="F69" s="172">
        <v>1</v>
      </c>
      <c r="G69" s="78">
        <v>2013</v>
      </c>
      <c r="H69" s="78">
        <f t="shared" si="2"/>
        <v>20</v>
      </c>
      <c r="I69" s="78">
        <v>20</v>
      </c>
      <c r="J69" s="233">
        <f t="shared" si="3"/>
        <v>20</v>
      </c>
      <c r="K69" s="326"/>
    </row>
    <row r="70" spans="1:11" ht="23.25" thickBot="1">
      <c r="A70" s="28"/>
      <c r="B70" s="39"/>
      <c r="C70" s="38"/>
      <c r="D70" s="65" t="s">
        <v>569</v>
      </c>
      <c r="E70" s="90">
        <v>12</v>
      </c>
      <c r="F70" s="172">
        <v>1</v>
      </c>
      <c r="G70" s="78">
        <v>2008</v>
      </c>
      <c r="H70" s="78">
        <f t="shared" si="2"/>
        <v>0</v>
      </c>
      <c r="I70" s="78">
        <v>12</v>
      </c>
      <c r="J70" s="233">
        <f t="shared" si="3"/>
        <v>0</v>
      </c>
      <c r="K70" s="326"/>
    </row>
    <row r="71" spans="1:11" ht="15.75" thickBot="1">
      <c r="A71" s="28"/>
      <c r="B71" s="40"/>
      <c r="C71" s="41"/>
      <c r="D71" s="65" t="s">
        <v>215</v>
      </c>
      <c r="E71" s="90">
        <v>1</v>
      </c>
      <c r="F71" s="172">
        <v>1</v>
      </c>
      <c r="G71" s="78">
        <v>2006</v>
      </c>
      <c r="H71" s="78">
        <f t="shared" si="2"/>
        <v>0</v>
      </c>
      <c r="I71" s="78">
        <v>1</v>
      </c>
      <c r="J71" s="233">
        <f t="shared" si="3"/>
        <v>0</v>
      </c>
      <c r="K71" s="327"/>
    </row>
    <row r="72" spans="1:11" ht="15.75" thickBot="1">
      <c r="A72" s="35">
        <v>6</v>
      </c>
      <c r="B72" s="37" t="s">
        <v>216</v>
      </c>
      <c r="C72" s="37">
        <f>титул!$B$7</f>
        <v>25</v>
      </c>
      <c r="D72" s="63" t="s">
        <v>217</v>
      </c>
      <c r="E72" s="73">
        <v>2</v>
      </c>
      <c r="F72" s="166">
        <v>1</v>
      </c>
      <c r="G72" s="167">
        <v>2001</v>
      </c>
      <c r="H72" s="78">
        <f t="shared" si="2"/>
        <v>0</v>
      </c>
      <c r="I72" s="167">
        <v>2</v>
      </c>
      <c r="J72" s="233">
        <f t="shared" si="3"/>
        <v>0</v>
      </c>
      <c r="K72" s="325">
        <f>SUM(I72:I79)/C72</f>
        <v>1.04</v>
      </c>
    </row>
    <row r="73" spans="1:11" ht="23.25" thickBot="1">
      <c r="A73" s="28"/>
      <c r="B73" s="38"/>
      <c r="C73" s="38"/>
      <c r="D73" s="65" t="s">
        <v>842</v>
      </c>
      <c r="E73" s="90">
        <v>5</v>
      </c>
      <c r="F73" s="172">
        <v>1</v>
      </c>
      <c r="G73" s="78">
        <v>2009</v>
      </c>
      <c r="H73" s="78">
        <f t="shared" si="2"/>
        <v>0</v>
      </c>
      <c r="I73" s="78">
        <v>5</v>
      </c>
      <c r="J73" s="233">
        <f t="shared" si="3"/>
        <v>0</v>
      </c>
      <c r="K73" s="326"/>
    </row>
    <row r="74" spans="1:11" ht="11.25" customHeight="1" thickBot="1">
      <c r="A74" s="330"/>
      <c r="B74" s="38"/>
      <c r="C74" s="38"/>
      <c r="D74" s="65" t="s">
        <v>218</v>
      </c>
      <c r="E74" s="90">
        <v>2</v>
      </c>
      <c r="F74" s="172">
        <v>1</v>
      </c>
      <c r="G74" s="78">
        <v>1998</v>
      </c>
      <c r="H74" s="78">
        <f t="shared" si="2"/>
        <v>0</v>
      </c>
      <c r="I74" s="78">
        <v>2</v>
      </c>
      <c r="J74" s="233">
        <f t="shared" si="3"/>
        <v>0</v>
      </c>
      <c r="K74" s="326"/>
    </row>
    <row r="75" spans="1:11" ht="11.25" customHeight="1" thickBot="1">
      <c r="A75" s="331"/>
      <c r="B75" s="38"/>
      <c r="C75" s="38"/>
      <c r="D75" s="65" t="s">
        <v>844</v>
      </c>
      <c r="E75" s="90">
        <v>2</v>
      </c>
      <c r="F75" s="172">
        <v>1</v>
      </c>
      <c r="G75" s="78">
        <v>1998</v>
      </c>
      <c r="H75" s="78">
        <f t="shared" si="2"/>
        <v>0</v>
      </c>
      <c r="I75" s="78">
        <v>2</v>
      </c>
      <c r="J75" s="233">
        <f t="shared" si="3"/>
        <v>0</v>
      </c>
      <c r="K75" s="326"/>
    </row>
    <row r="76" spans="1:11" ht="24" customHeight="1" thickBot="1">
      <c r="A76" s="331"/>
      <c r="B76" s="38"/>
      <c r="C76" s="38"/>
      <c r="D76" s="65" t="s">
        <v>843</v>
      </c>
      <c r="E76" s="90">
        <v>1</v>
      </c>
      <c r="F76" s="172">
        <v>1</v>
      </c>
      <c r="G76" s="78">
        <v>2002</v>
      </c>
      <c r="H76" s="78">
        <f t="shared" si="2"/>
        <v>0</v>
      </c>
      <c r="I76" s="78">
        <v>0</v>
      </c>
      <c r="J76" s="233">
        <f t="shared" si="3"/>
        <v>0</v>
      </c>
      <c r="K76" s="326"/>
    </row>
    <row r="77" spans="1:11" ht="23.25" thickBot="1">
      <c r="A77" s="331"/>
      <c r="B77" s="38"/>
      <c r="C77" s="38"/>
      <c r="D77" s="65" t="s">
        <v>717</v>
      </c>
      <c r="E77" s="90">
        <v>5</v>
      </c>
      <c r="F77" s="172">
        <v>1</v>
      </c>
      <c r="G77" s="78">
        <v>2013</v>
      </c>
      <c r="H77" s="78">
        <f t="shared" si="2"/>
        <v>5</v>
      </c>
      <c r="I77" s="78">
        <v>5</v>
      </c>
      <c r="J77" s="233">
        <f t="shared" si="3"/>
        <v>5</v>
      </c>
      <c r="K77" s="326"/>
    </row>
    <row r="78" spans="1:11" ht="11.25" customHeight="1" thickBot="1">
      <c r="A78" s="28"/>
      <c r="B78" s="38"/>
      <c r="C78" s="38"/>
      <c r="D78" s="279" t="s">
        <v>805</v>
      </c>
      <c r="E78" s="273">
        <v>10</v>
      </c>
      <c r="F78" s="274">
        <v>1</v>
      </c>
      <c r="G78" s="275">
        <v>2015</v>
      </c>
      <c r="H78" s="78">
        <f t="shared" si="2"/>
        <v>10</v>
      </c>
      <c r="I78" s="275">
        <v>10</v>
      </c>
      <c r="J78" s="233">
        <f t="shared" si="3"/>
        <v>10</v>
      </c>
      <c r="K78" s="326"/>
    </row>
    <row r="79" spans="1:11" ht="11.25" customHeight="1" thickBot="1">
      <c r="A79" s="28"/>
      <c r="B79" s="41"/>
      <c r="C79" s="41"/>
      <c r="D79" s="67" t="s">
        <v>841</v>
      </c>
      <c r="E79" s="74">
        <v>2</v>
      </c>
      <c r="F79" s="173">
        <v>1</v>
      </c>
      <c r="G79" s="115">
        <v>2010</v>
      </c>
      <c r="H79" s="78">
        <f t="shared" si="2"/>
        <v>0</v>
      </c>
      <c r="I79" s="115">
        <v>0</v>
      </c>
      <c r="J79" s="233">
        <f t="shared" si="3"/>
        <v>0</v>
      </c>
      <c r="K79" s="327"/>
    </row>
    <row r="80" spans="1:11" ht="11.25" customHeight="1" thickBot="1">
      <c r="A80" s="35">
        <v>7</v>
      </c>
      <c r="B80" s="37" t="s">
        <v>845</v>
      </c>
      <c r="C80" s="37">
        <f>титул!$B$7</f>
        <v>25</v>
      </c>
      <c r="D80" s="150" t="s">
        <v>846</v>
      </c>
      <c r="E80" s="250">
        <v>1</v>
      </c>
      <c r="F80" s="166">
        <v>1</v>
      </c>
      <c r="G80" s="167">
        <v>2006</v>
      </c>
      <c r="H80" s="78">
        <f t="shared" si="2"/>
        <v>0</v>
      </c>
      <c r="I80" s="167">
        <v>1</v>
      </c>
      <c r="J80" s="233">
        <f t="shared" si="3"/>
        <v>0</v>
      </c>
      <c r="K80" s="325">
        <f>SUM(I80:I97)/C80</f>
        <v>3.6</v>
      </c>
    </row>
    <row r="81" spans="1:11" ht="11.25" customHeight="1" thickBot="1">
      <c r="A81" s="28"/>
      <c r="B81" s="38"/>
      <c r="C81" s="39"/>
      <c r="D81" s="65" t="s">
        <v>847</v>
      </c>
      <c r="E81" s="90">
        <v>1</v>
      </c>
      <c r="F81" s="172">
        <v>1</v>
      </c>
      <c r="G81" s="78">
        <v>2001</v>
      </c>
      <c r="H81" s="78">
        <f t="shared" si="2"/>
        <v>0</v>
      </c>
      <c r="I81" s="78">
        <v>1</v>
      </c>
      <c r="J81" s="233">
        <f t="shared" si="3"/>
        <v>0</v>
      </c>
      <c r="K81" s="326"/>
    </row>
    <row r="82" spans="1:11" ht="11.25" customHeight="1" thickBot="1">
      <c r="A82" s="28"/>
      <c r="B82" s="38"/>
      <c r="C82" s="39"/>
      <c r="D82" s="65" t="s">
        <v>848</v>
      </c>
      <c r="E82" s="90">
        <v>1</v>
      </c>
      <c r="F82" s="172">
        <v>1</v>
      </c>
      <c r="G82" s="78">
        <v>2003</v>
      </c>
      <c r="H82" s="78">
        <f t="shared" si="2"/>
        <v>0</v>
      </c>
      <c r="I82" s="78">
        <v>0</v>
      </c>
      <c r="J82" s="233">
        <f t="shared" si="3"/>
        <v>0</v>
      </c>
      <c r="K82" s="326"/>
    </row>
    <row r="83" spans="1:11" ht="11.25" customHeight="1" thickBot="1">
      <c r="A83" s="28"/>
      <c r="B83" s="38"/>
      <c r="C83" s="39"/>
      <c r="D83" s="65" t="s">
        <v>383</v>
      </c>
      <c r="E83" s="90">
        <v>5</v>
      </c>
      <c r="F83" s="172">
        <v>1</v>
      </c>
      <c r="G83" s="78">
        <v>2013</v>
      </c>
      <c r="H83" s="78">
        <f t="shared" si="2"/>
        <v>5</v>
      </c>
      <c r="I83" s="78">
        <v>5</v>
      </c>
      <c r="J83" s="233">
        <f t="shared" si="3"/>
        <v>5</v>
      </c>
      <c r="K83" s="326"/>
    </row>
    <row r="84" spans="1:11" ht="22.5" customHeight="1" thickBot="1">
      <c r="A84" s="28"/>
      <c r="B84" s="38"/>
      <c r="C84" s="38"/>
      <c r="D84" s="65" t="s">
        <v>849</v>
      </c>
      <c r="E84" s="90">
        <v>2</v>
      </c>
      <c r="F84" s="172">
        <v>1</v>
      </c>
      <c r="G84" s="78">
        <v>2008</v>
      </c>
      <c r="H84" s="78">
        <f t="shared" si="2"/>
        <v>0</v>
      </c>
      <c r="I84" s="78">
        <v>2</v>
      </c>
      <c r="J84" s="233">
        <f t="shared" si="3"/>
        <v>0</v>
      </c>
      <c r="K84" s="326"/>
    </row>
    <row r="85" spans="1:11" ht="11.25" customHeight="1" thickBot="1">
      <c r="A85" s="28"/>
      <c r="B85" s="38"/>
      <c r="C85" s="38"/>
      <c r="D85" s="65" t="s">
        <v>850</v>
      </c>
      <c r="E85" s="90">
        <v>41</v>
      </c>
      <c r="F85" s="172">
        <v>1</v>
      </c>
      <c r="G85" s="78">
        <v>2007</v>
      </c>
      <c r="H85" s="78">
        <f t="shared" si="2"/>
        <v>0</v>
      </c>
      <c r="I85" s="78">
        <v>41</v>
      </c>
      <c r="J85" s="233">
        <f t="shared" si="3"/>
        <v>0</v>
      </c>
      <c r="K85" s="326"/>
    </row>
    <row r="86" spans="1:11" ht="11.25" customHeight="1" thickBot="1">
      <c r="A86" s="28"/>
      <c r="B86" s="38"/>
      <c r="C86" s="38"/>
      <c r="D86" s="65" t="s">
        <v>851</v>
      </c>
      <c r="E86" s="90">
        <v>1</v>
      </c>
      <c r="F86" s="172">
        <v>1</v>
      </c>
      <c r="G86" s="78">
        <v>2001</v>
      </c>
      <c r="H86" s="78">
        <f t="shared" si="2"/>
        <v>0</v>
      </c>
      <c r="I86" s="78">
        <v>0</v>
      </c>
      <c r="J86" s="233">
        <f t="shared" si="3"/>
        <v>0</v>
      </c>
      <c r="K86" s="326"/>
    </row>
    <row r="87" spans="1:11" ht="11.25" customHeight="1" thickBot="1">
      <c r="A87" s="28"/>
      <c r="B87" s="38"/>
      <c r="C87" s="38"/>
      <c r="D87" s="65" t="s">
        <v>852</v>
      </c>
      <c r="E87" s="90">
        <v>2</v>
      </c>
      <c r="F87" s="172">
        <v>1</v>
      </c>
      <c r="G87" s="78">
        <v>2006</v>
      </c>
      <c r="H87" s="78">
        <f t="shared" si="2"/>
        <v>0</v>
      </c>
      <c r="I87" s="78">
        <v>0</v>
      </c>
      <c r="J87" s="233">
        <f t="shared" si="3"/>
        <v>0</v>
      </c>
      <c r="K87" s="326"/>
    </row>
    <row r="88" spans="1:11" ht="11.25" customHeight="1" thickBot="1">
      <c r="A88" s="28"/>
      <c r="B88" s="38"/>
      <c r="C88" s="38"/>
      <c r="D88" s="279" t="s">
        <v>416</v>
      </c>
      <c r="E88" s="273">
        <v>22</v>
      </c>
      <c r="F88" s="274">
        <v>1</v>
      </c>
      <c r="G88" s="275">
        <v>2012</v>
      </c>
      <c r="H88" s="78">
        <f t="shared" si="2"/>
        <v>22</v>
      </c>
      <c r="I88" s="275">
        <v>22</v>
      </c>
      <c r="J88" s="233">
        <f t="shared" si="3"/>
        <v>22</v>
      </c>
      <c r="K88" s="326"/>
    </row>
    <row r="89" spans="1:11" ht="11.25" customHeight="1" thickBot="1">
      <c r="A89" s="28"/>
      <c r="B89" s="38"/>
      <c r="C89" s="38"/>
      <c r="D89" s="65" t="s">
        <v>853</v>
      </c>
      <c r="E89" s="90">
        <v>2</v>
      </c>
      <c r="F89" s="172">
        <v>1</v>
      </c>
      <c r="G89" s="78">
        <v>2004</v>
      </c>
      <c r="H89" s="78">
        <f t="shared" si="2"/>
        <v>0</v>
      </c>
      <c r="I89" s="78">
        <v>0</v>
      </c>
      <c r="J89" s="233">
        <f t="shared" si="3"/>
        <v>0</v>
      </c>
      <c r="K89" s="326"/>
    </row>
    <row r="90" spans="1:11" ht="11.25" customHeight="1" thickBot="1">
      <c r="A90" s="28"/>
      <c r="B90" s="38"/>
      <c r="C90" s="38"/>
      <c r="D90" s="65" t="s">
        <v>854</v>
      </c>
      <c r="E90" s="90">
        <v>1</v>
      </c>
      <c r="F90" s="172">
        <v>1</v>
      </c>
      <c r="G90" s="78">
        <v>1995</v>
      </c>
      <c r="H90" s="78">
        <f t="shared" si="2"/>
        <v>0</v>
      </c>
      <c r="I90" s="78">
        <v>1</v>
      </c>
      <c r="J90" s="233">
        <f t="shared" si="3"/>
        <v>0</v>
      </c>
      <c r="K90" s="326"/>
    </row>
    <row r="91" spans="1:11" ht="23.25" customHeight="1" thickBot="1">
      <c r="A91" s="28"/>
      <c r="B91" s="38"/>
      <c r="C91" s="38"/>
      <c r="D91" s="65" t="s">
        <v>855</v>
      </c>
      <c r="E91" s="90">
        <v>1</v>
      </c>
      <c r="F91" s="172">
        <v>1</v>
      </c>
      <c r="G91" s="78">
        <v>1995</v>
      </c>
      <c r="H91" s="78">
        <f t="shared" si="2"/>
        <v>0</v>
      </c>
      <c r="I91" s="78">
        <v>1</v>
      </c>
      <c r="J91" s="233">
        <f t="shared" si="3"/>
        <v>0</v>
      </c>
      <c r="K91" s="326"/>
    </row>
    <row r="92" spans="1:11" ht="11.25" customHeight="1" thickBot="1">
      <c r="A92" s="28"/>
      <c r="B92" s="38"/>
      <c r="C92" s="38"/>
      <c r="D92" s="65" t="s">
        <v>856</v>
      </c>
      <c r="E92" s="90">
        <v>13</v>
      </c>
      <c r="F92" s="172">
        <v>1</v>
      </c>
      <c r="G92" s="78">
        <v>2010</v>
      </c>
      <c r="H92" s="78">
        <f t="shared" si="2"/>
        <v>0</v>
      </c>
      <c r="I92" s="78">
        <v>13</v>
      </c>
      <c r="J92" s="233">
        <f t="shared" si="3"/>
        <v>0</v>
      </c>
      <c r="K92" s="326"/>
    </row>
    <row r="93" spans="1:11" ht="11.25" customHeight="1" thickBot="1">
      <c r="A93" s="28"/>
      <c r="B93" s="38"/>
      <c r="C93" s="38"/>
      <c r="D93" s="65" t="s">
        <v>857</v>
      </c>
      <c r="E93" s="90">
        <v>1</v>
      </c>
      <c r="F93" s="172">
        <v>1</v>
      </c>
      <c r="G93" s="78">
        <v>2005</v>
      </c>
      <c r="H93" s="78">
        <f t="shared" si="2"/>
        <v>0</v>
      </c>
      <c r="I93" s="78">
        <v>1</v>
      </c>
      <c r="J93" s="233">
        <f t="shared" si="3"/>
        <v>0</v>
      </c>
      <c r="K93" s="326"/>
    </row>
    <row r="94" spans="1:11" ht="24.75" customHeight="1" thickBot="1">
      <c r="A94" s="28"/>
      <c r="B94" s="38"/>
      <c r="C94" s="38"/>
      <c r="D94" s="65" t="s">
        <v>858</v>
      </c>
      <c r="E94" s="90">
        <v>1</v>
      </c>
      <c r="F94" s="172">
        <v>1</v>
      </c>
      <c r="G94" s="78">
        <v>1998</v>
      </c>
      <c r="H94" s="78">
        <f t="shared" si="2"/>
        <v>0</v>
      </c>
      <c r="I94" s="78">
        <v>0</v>
      </c>
      <c r="J94" s="233">
        <f t="shared" si="3"/>
        <v>0</v>
      </c>
      <c r="K94" s="326"/>
    </row>
    <row r="95" spans="1:11" ht="11.25" customHeight="1" thickBot="1">
      <c r="A95" s="28"/>
      <c r="B95" s="38"/>
      <c r="C95" s="38"/>
      <c r="D95" s="65" t="s">
        <v>227</v>
      </c>
      <c r="E95" s="90">
        <v>1</v>
      </c>
      <c r="F95" s="172">
        <v>1</v>
      </c>
      <c r="G95" s="78">
        <v>1999</v>
      </c>
      <c r="H95" s="78">
        <f t="shared" si="2"/>
        <v>0</v>
      </c>
      <c r="I95" s="78">
        <v>0</v>
      </c>
      <c r="J95" s="233">
        <f t="shared" si="3"/>
        <v>0</v>
      </c>
      <c r="K95" s="326"/>
    </row>
    <row r="96" spans="1:11" ht="11.25" customHeight="1" thickBot="1">
      <c r="A96" s="28"/>
      <c r="B96" s="38"/>
      <c r="C96" s="38"/>
      <c r="D96" s="65" t="s">
        <v>228</v>
      </c>
      <c r="E96" s="90">
        <v>1</v>
      </c>
      <c r="F96" s="172">
        <v>1</v>
      </c>
      <c r="G96" s="78">
        <v>2002</v>
      </c>
      <c r="H96" s="78">
        <f t="shared" si="2"/>
        <v>0</v>
      </c>
      <c r="I96" s="78">
        <v>1</v>
      </c>
      <c r="J96" s="233">
        <f t="shared" si="3"/>
        <v>0</v>
      </c>
      <c r="K96" s="326"/>
    </row>
    <row r="97" spans="1:11" ht="11.25" customHeight="1" thickBot="1">
      <c r="A97" s="28"/>
      <c r="B97" s="41"/>
      <c r="C97" s="41"/>
      <c r="D97" s="67" t="s">
        <v>229</v>
      </c>
      <c r="E97" s="74">
        <v>1</v>
      </c>
      <c r="F97" s="173">
        <v>1</v>
      </c>
      <c r="G97" s="115">
        <v>2004</v>
      </c>
      <c r="H97" s="78">
        <f t="shared" si="2"/>
        <v>0</v>
      </c>
      <c r="I97" s="115">
        <v>1</v>
      </c>
      <c r="J97" s="233">
        <f t="shared" si="3"/>
        <v>0</v>
      </c>
      <c r="K97" s="327"/>
    </row>
    <row r="98" spans="1:11" ht="11.25" customHeight="1" thickBot="1">
      <c r="A98" s="35">
        <v>8</v>
      </c>
      <c r="B98" s="37" t="s">
        <v>526</v>
      </c>
      <c r="C98" s="37">
        <f>титул!$B$7</f>
        <v>25</v>
      </c>
      <c r="D98" s="168" t="s">
        <v>790</v>
      </c>
      <c r="E98" s="73">
        <v>1</v>
      </c>
      <c r="F98" s="166">
        <v>1</v>
      </c>
      <c r="G98" s="167">
        <v>2003</v>
      </c>
      <c r="H98" s="78">
        <f t="shared" si="2"/>
        <v>0</v>
      </c>
      <c r="I98" s="167">
        <v>1</v>
      </c>
      <c r="J98" s="233">
        <f t="shared" si="3"/>
        <v>0</v>
      </c>
      <c r="K98" s="325">
        <f>SUM(I98:I107)/C98</f>
        <v>2.36</v>
      </c>
    </row>
    <row r="99" spans="1:11" ht="11.25" customHeight="1" thickBot="1">
      <c r="A99" s="28"/>
      <c r="B99" s="38"/>
      <c r="C99" s="38"/>
      <c r="D99" s="272" t="s">
        <v>809</v>
      </c>
      <c r="E99" s="273">
        <v>10</v>
      </c>
      <c r="F99" s="274">
        <v>1</v>
      </c>
      <c r="G99" s="275">
        <v>2014</v>
      </c>
      <c r="H99" s="78">
        <f t="shared" si="2"/>
        <v>10</v>
      </c>
      <c r="I99" s="275">
        <v>10</v>
      </c>
      <c r="J99" s="233">
        <f t="shared" si="3"/>
        <v>10</v>
      </c>
      <c r="K99" s="326"/>
    </row>
    <row r="100" spans="1:11" ht="11.25" customHeight="1" thickBot="1">
      <c r="A100" s="28"/>
      <c r="B100" s="38"/>
      <c r="C100" s="38"/>
      <c r="D100" s="169" t="s">
        <v>718</v>
      </c>
      <c r="E100" s="90">
        <v>12</v>
      </c>
      <c r="F100" s="172">
        <v>0</v>
      </c>
      <c r="G100" s="78">
        <v>2013</v>
      </c>
      <c r="H100" s="78">
        <f t="shared" si="2"/>
        <v>12</v>
      </c>
      <c r="I100" s="78">
        <v>12</v>
      </c>
      <c r="J100" s="233">
        <f t="shared" si="3"/>
        <v>12</v>
      </c>
      <c r="K100" s="326"/>
    </row>
    <row r="101" spans="1:11" ht="11.25" customHeight="1" thickBot="1">
      <c r="A101" s="28"/>
      <c r="B101" s="38"/>
      <c r="C101" s="38"/>
      <c r="D101" s="169" t="s">
        <v>541</v>
      </c>
      <c r="E101" s="90">
        <v>1</v>
      </c>
      <c r="F101" s="172">
        <v>1</v>
      </c>
      <c r="G101" s="78">
        <v>1999</v>
      </c>
      <c r="H101" s="78">
        <f t="shared" si="2"/>
        <v>0</v>
      </c>
      <c r="I101" s="78">
        <v>1</v>
      </c>
      <c r="J101" s="233">
        <f t="shared" si="3"/>
        <v>0</v>
      </c>
      <c r="K101" s="326"/>
    </row>
    <row r="102" spans="1:11" ht="11.25" customHeight="1" thickBot="1">
      <c r="A102" s="28"/>
      <c r="B102" s="38"/>
      <c r="C102" s="38"/>
      <c r="D102" s="169" t="s">
        <v>540</v>
      </c>
      <c r="E102" s="90">
        <v>2</v>
      </c>
      <c r="F102" s="172">
        <v>1</v>
      </c>
      <c r="G102" s="78">
        <v>2002</v>
      </c>
      <c r="H102" s="78">
        <f t="shared" si="2"/>
        <v>0</v>
      </c>
      <c r="I102" s="78">
        <v>2</v>
      </c>
      <c r="J102" s="233">
        <f t="shared" si="3"/>
        <v>0</v>
      </c>
      <c r="K102" s="326"/>
    </row>
    <row r="103" spans="1:11" ht="11.25" customHeight="1" thickBot="1">
      <c r="A103" s="28"/>
      <c r="B103" s="38"/>
      <c r="C103" s="38"/>
      <c r="D103" s="169" t="s">
        <v>789</v>
      </c>
      <c r="E103" s="90">
        <v>26</v>
      </c>
      <c r="F103" s="172">
        <v>1</v>
      </c>
      <c r="G103" s="78">
        <v>1984</v>
      </c>
      <c r="H103" s="78">
        <f t="shared" si="2"/>
        <v>0</v>
      </c>
      <c r="I103" s="78">
        <v>10</v>
      </c>
      <c r="J103" s="233">
        <f t="shared" si="3"/>
        <v>0</v>
      </c>
      <c r="K103" s="326"/>
    </row>
    <row r="104" spans="1:11" ht="11.25" customHeight="1" thickBot="1">
      <c r="A104" s="28"/>
      <c r="B104" s="38"/>
      <c r="C104" s="38"/>
      <c r="D104" s="169" t="s">
        <v>232</v>
      </c>
      <c r="E104" s="90">
        <v>4</v>
      </c>
      <c r="F104" s="172">
        <v>1</v>
      </c>
      <c r="G104" s="78">
        <v>1998</v>
      </c>
      <c r="H104" s="78">
        <f t="shared" si="2"/>
        <v>0</v>
      </c>
      <c r="I104" s="78">
        <v>0</v>
      </c>
      <c r="J104" s="233">
        <f t="shared" si="3"/>
        <v>0</v>
      </c>
      <c r="K104" s="326"/>
    </row>
    <row r="105" spans="1:11" ht="22.5" customHeight="1" thickBot="1">
      <c r="A105" s="28"/>
      <c r="B105" s="38"/>
      <c r="C105" s="38"/>
      <c r="D105" s="272" t="s">
        <v>219</v>
      </c>
      <c r="E105" s="273">
        <v>20</v>
      </c>
      <c r="F105" s="274">
        <v>1</v>
      </c>
      <c r="G105" s="275">
        <v>2014</v>
      </c>
      <c r="H105" s="78">
        <f t="shared" si="2"/>
        <v>20</v>
      </c>
      <c r="I105" s="275">
        <v>20</v>
      </c>
      <c r="J105" s="233">
        <f t="shared" si="3"/>
        <v>20</v>
      </c>
      <c r="K105" s="326"/>
    </row>
    <row r="106" spans="1:11" ht="11.25" customHeight="1" thickBot="1">
      <c r="A106" s="28"/>
      <c r="B106" s="38"/>
      <c r="C106" s="38"/>
      <c r="D106" s="169" t="s">
        <v>230</v>
      </c>
      <c r="E106" s="90">
        <v>2</v>
      </c>
      <c r="F106" s="172">
        <v>1</v>
      </c>
      <c r="G106" s="78">
        <v>2003</v>
      </c>
      <c r="H106" s="78">
        <f t="shared" si="2"/>
        <v>0</v>
      </c>
      <c r="I106" s="78">
        <v>2</v>
      </c>
      <c r="J106" s="233">
        <f t="shared" si="3"/>
        <v>0</v>
      </c>
      <c r="K106" s="326"/>
    </row>
    <row r="107" spans="1:11" ht="14.25" customHeight="1" thickBot="1">
      <c r="A107" s="28"/>
      <c r="B107" s="41"/>
      <c r="C107" s="41"/>
      <c r="D107" s="170" t="s">
        <v>231</v>
      </c>
      <c r="E107" s="74">
        <v>1</v>
      </c>
      <c r="F107" s="173">
        <v>1</v>
      </c>
      <c r="G107" s="115">
        <v>2006</v>
      </c>
      <c r="H107" s="78">
        <f t="shared" si="2"/>
        <v>0</v>
      </c>
      <c r="I107" s="115">
        <v>1</v>
      </c>
      <c r="J107" s="233">
        <f t="shared" si="3"/>
        <v>0</v>
      </c>
      <c r="K107" s="327"/>
    </row>
    <row r="108" spans="1:11" ht="23.25" thickBot="1">
      <c r="A108" s="35">
        <v>9</v>
      </c>
      <c r="B108" s="37" t="s">
        <v>233</v>
      </c>
      <c r="C108" s="37">
        <f>титул!$B$7</f>
        <v>25</v>
      </c>
      <c r="D108" s="168" t="s">
        <v>358</v>
      </c>
      <c r="E108" s="73">
        <v>1</v>
      </c>
      <c r="F108" s="166">
        <v>1</v>
      </c>
      <c r="G108" s="167">
        <v>2007</v>
      </c>
      <c r="H108" s="78">
        <f t="shared" si="2"/>
        <v>0</v>
      </c>
      <c r="I108" s="78">
        <v>1</v>
      </c>
      <c r="J108" s="233">
        <f t="shared" si="3"/>
        <v>0</v>
      </c>
      <c r="K108" s="325">
        <f>SUM(I108:I119)/C108</f>
        <v>2</v>
      </c>
    </row>
    <row r="109" spans="1:11" ht="11.25" customHeight="1" thickBot="1">
      <c r="A109" s="28"/>
      <c r="B109" s="38"/>
      <c r="C109" s="38"/>
      <c r="D109" s="65" t="s">
        <v>234</v>
      </c>
      <c r="E109" s="90">
        <v>1</v>
      </c>
      <c r="F109" s="172">
        <v>1</v>
      </c>
      <c r="G109" s="78">
        <v>2008</v>
      </c>
      <c r="H109" s="78">
        <f t="shared" si="2"/>
        <v>0</v>
      </c>
      <c r="I109" s="78">
        <v>1</v>
      </c>
      <c r="J109" s="233">
        <f t="shared" si="3"/>
        <v>0</v>
      </c>
      <c r="K109" s="326"/>
    </row>
    <row r="110" spans="1:11" ht="11.25" customHeight="1" thickBot="1">
      <c r="A110" s="28"/>
      <c r="B110" s="38"/>
      <c r="C110" s="38"/>
      <c r="D110" s="65" t="s">
        <v>359</v>
      </c>
      <c r="E110" s="90">
        <v>5</v>
      </c>
      <c r="F110" s="172">
        <v>1</v>
      </c>
      <c r="G110" s="78">
        <v>2010</v>
      </c>
      <c r="H110" s="78">
        <f t="shared" si="2"/>
        <v>0</v>
      </c>
      <c r="I110" s="78">
        <v>5</v>
      </c>
      <c r="J110" s="233">
        <f t="shared" si="3"/>
        <v>0</v>
      </c>
      <c r="K110" s="326"/>
    </row>
    <row r="111" spans="1:11" ht="23.25" customHeight="1" thickBot="1">
      <c r="A111" s="28"/>
      <c r="B111" s="38"/>
      <c r="C111" s="38"/>
      <c r="D111" s="65" t="s">
        <v>235</v>
      </c>
      <c r="E111" s="90">
        <v>1</v>
      </c>
      <c r="F111" s="172">
        <v>1</v>
      </c>
      <c r="G111" s="78">
        <v>2000</v>
      </c>
      <c r="H111" s="78">
        <f t="shared" si="2"/>
        <v>0</v>
      </c>
      <c r="I111" s="78">
        <v>1</v>
      </c>
      <c r="J111" s="233">
        <f t="shared" si="3"/>
        <v>0</v>
      </c>
      <c r="K111" s="326"/>
    </row>
    <row r="112" spans="1:11" ht="23.25" customHeight="1" thickBot="1">
      <c r="A112" s="28"/>
      <c r="B112" s="38"/>
      <c r="C112" s="38"/>
      <c r="D112" s="279" t="s">
        <v>224</v>
      </c>
      <c r="E112" s="273">
        <v>15</v>
      </c>
      <c r="F112" s="282">
        <v>1</v>
      </c>
      <c r="G112" s="275">
        <v>2014</v>
      </c>
      <c r="H112" s="78">
        <f t="shared" si="2"/>
        <v>15</v>
      </c>
      <c r="I112" s="275">
        <v>15</v>
      </c>
      <c r="J112" s="233">
        <f t="shared" si="3"/>
        <v>15</v>
      </c>
      <c r="K112" s="326"/>
    </row>
    <row r="113" spans="1:11" ht="23.25" customHeight="1" thickBot="1">
      <c r="A113" s="28"/>
      <c r="B113" s="38"/>
      <c r="C113" s="38"/>
      <c r="D113" s="65" t="s">
        <v>719</v>
      </c>
      <c r="E113" s="90">
        <v>12</v>
      </c>
      <c r="F113" s="78">
        <v>1</v>
      </c>
      <c r="G113" s="78">
        <v>2014</v>
      </c>
      <c r="H113" s="78">
        <f t="shared" si="2"/>
        <v>12</v>
      </c>
      <c r="I113" s="78">
        <v>12</v>
      </c>
      <c r="J113" s="233">
        <f t="shared" si="3"/>
        <v>12</v>
      </c>
      <c r="K113" s="326"/>
    </row>
    <row r="114" spans="1:11" ht="11.25" customHeight="1" thickBot="1">
      <c r="A114" s="28"/>
      <c r="B114" s="38"/>
      <c r="C114" s="38"/>
      <c r="D114" s="65" t="s">
        <v>360</v>
      </c>
      <c r="E114" s="90">
        <v>1</v>
      </c>
      <c r="F114" s="172">
        <v>1</v>
      </c>
      <c r="G114" s="78">
        <v>2001</v>
      </c>
      <c r="H114" s="78">
        <f t="shared" si="2"/>
        <v>0</v>
      </c>
      <c r="I114" s="78">
        <v>1</v>
      </c>
      <c r="J114" s="233">
        <f t="shared" si="3"/>
        <v>0</v>
      </c>
      <c r="K114" s="326"/>
    </row>
    <row r="115" spans="1:11" ht="15.75" thickBot="1">
      <c r="A115" s="28"/>
      <c r="B115" s="38"/>
      <c r="C115" s="38"/>
      <c r="D115" s="65" t="s">
        <v>698</v>
      </c>
      <c r="E115" s="90">
        <v>4</v>
      </c>
      <c r="F115" s="172">
        <v>1</v>
      </c>
      <c r="G115" s="78">
        <v>2000</v>
      </c>
      <c r="H115" s="78">
        <f t="shared" si="2"/>
        <v>0</v>
      </c>
      <c r="I115" s="78">
        <v>4</v>
      </c>
      <c r="J115" s="233">
        <f t="shared" si="3"/>
        <v>0</v>
      </c>
      <c r="K115" s="326"/>
    </row>
    <row r="116" spans="1:11" ht="23.25" thickBot="1">
      <c r="A116" s="28"/>
      <c r="B116" s="38"/>
      <c r="C116" s="38"/>
      <c r="D116" s="65" t="s">
        <v>700</v>
      </c>
      <c r="E116" s="90">
        <v>3</v>
      </c>
      <c r="F116" s="172">
        <v>3</v>
      </c>
      <c r="G116" s="78">
        <v>2006</v>
      </c>
      <c r="H116" s="78">
        <f t="shared" si="2"/>
        <v>0</v>
      </c>
      <c r="I116" s="78">
        <v>3</v>
      </c>
      <c r="J116" s="233">
        <f t="shared" si="3"/>
        <v>0</v>
      </c>
      <c r="K116" s="326"/>
    </row>
    <row r="117" spans="1:11" ht="11.25" customHeight="1" thickBot="1">
      <c r="A117" s="36"/>
      <c r="B117" s="38"/>
      <c r="C117" s="38"/>
      <c r="D117" s="65" t="s">
        <v>361</v>
      </c>
      <c r="E117" s="90">
        <v>1</v>
      </c>
      <c r="F117" s="172">
        <v>1</v>
      </c>
      <c r="G117" s="78">
        <v>2001</v>
      </c>
      <c r="H117" s="78">
        <f t="shared" si="2"/>
        <v>0</v>
      </c>
      <c r="I117" s="78">
        <v>1</v>
      </c>
      <c r="J117" s="233">
        <f t="shared" si="3"/>
        <v>0</v>
      </c>
      <c r="K117" s="326"/>
    </row>
    <row r="118" spans="1:11" ht="22.5" customHeight="1" thickBot="1">
      <c r="A118" s="35"/>
      <c r="B118" s="38"/>
      <c r="C118" s="38"/>
      <c r="D118" s="65" t="s">
        <v>699</v>
      </c>
      <c r="E118" s="90">
        <v>1</v>
      </c>
      <c r="F118" s="172">
        <v>1</v>
      </c>
      <c r="G118" s="78">
        <v>2005</v>
      </c>
      <c r="H118" s="78">
        <f t="shared" si="2"/>
        <v>0</v>
      </c>
      <c r="I118" s="78">
        <v>1</v>
      </c>
      <c r="J118" s="233">
        <f t="shared" si="3"/>
        <v>0</v>
      </c>
      <c r="K118" s="326"/>
    </row>
    <row r="119" spans="1:11" ht="23.25" thickBot="1">
      <c r="A119" s="28"/>
      <c r="B119" s="41"/>
      <c r="C119" s="41"/>
      <c r="D119" s="67" t="s">
        <v>701</v>
      </c>
      <c r="E119" s="74">
        <v>5</v>
      </c>
      <c r="F119" s="173">
        <v>1</v>
      </c>
      <c r="G119" s="115">
        <v>2010</v>
      </c>
      <c r="H119" s="78">
        <f t="shared" si="2"/>
        <v>0</v>
      </c>
      <c r="I119" s="78">
        <v>5</v>
      </c>
      <c r="J119" s="233">
        <f t="shared" si="3"/>
        <v>0</v>
      </c>
      <c r="K119" s="327"/>
    </row>
    <row r="120" spans="1:11" ht="15.75" thickBot="1">
      <c r="A120" s="35">
        <v>10</v>
      </c>
      <c r="B120" s="37" t="s">
        <v>473</v>
      </c>
      <c r="C120" s="37">
        <f>титул!$B$7</f>
        <v>25</v>
      </c>
      <c r="D120" s="63" t="s">
        <v>791</v>
      </c>
      <c r="E120" s="73">
        <v>1</v>
      </c>
      <c r="F120" s="166">
        <v>1</v>
      </c>
      <c r="G120" s="167">
        <v>2005</v>
      </c>
      <c r="H120" s="78">
        <f t="shared" si="2"/>
        <v>0</v>
      </c>
      <c r="I120" s="167">
        <v>1</v>
      </c>
      <c r="J120" s="233">
        <f t="shared" si="3"/>
        <v>0</v>
      </c>
      <c r="K120" s="325">
        <f>SUM(I120:I136)/C120</f>
        <v>5.32</v>
      </c>
    </row>
    <row r="121" spans="1:11" ht="15.75" thickBot="1">
      <c r="A121" s="28"/>
      <c r="B121" s="38"/>
      <c r="C121" s="38"/>
      <c r="D121" s="65" t="s">
        <v>792</v>
      </c>
      <c r="E121" s="90">
        <v>1</v>
      </c>
      <c r="F121" s="172">
        <v>1</v>
      </c>
      <c r="G121" s="78">
        <v>2002</v>
      </c>
      <c r="H121" s="78">
        <f t="shared" si="2"/>
        <v>0</v>
      </c>
      <c r="I121" s="78">
        <v>1</v>
      </c>
      <c r="J121" s="233">
        <f t="shared" si="3"/>
        <v>0</v>
      </c>
      <c r="K121" s="326"/>
    </row>
    <row r="122" spans="1:11" ht="23.25" thickBot="1">
      <c r="A122" s="28"/>
      <c r="B122" s="38"/>
      <c r="C122" s="38"/>
      <c r="D122" s="65" t="s">
        <v>793</v>
      </c>
      <c r="E122" s="90">
        <v>1</v>
      </c>
      <c r="F122" s="172">
        <v>1</v>
      </c>
      <c r="G122" s="78">
        <v>2008</v>
      </c>
      <c r="H122" s="78">
        <f t="shared" si="2"/>
        <v>0</v>
      </c>
      <c r="I122" s="78">
        <v>1</v>
      </c>
      <c r="J122" s="233">
        <f t="shared" si="3"/>
        <v>0</v>
      </c>
      <c r="K122" s="326"/>
    </row>
    <row r="123" spans="1:11" ht="23.25" thickBot="1">
      <c r="A123" s="28"/>
      <c r="B123" s="38"/>
      <c r="C123" s="38"/>
      <c r="D123" s="65" t="s">
        <v>794</v>
      </c>
      <c r="E123" s="90">
        <v>1</v>
      </c>
      <c r="F123" s="172">
        <v>1</v>
      </c>
      <c r="G123" s="78">
        <v>2008</v>
      </c>
      <c r="H123" s="78">
        <f t="shared" si="2"/>
        <v>0</v>
      </c>
      <c r="I123" s="78">
        <v>1</v>
      </c>
      <c r="J123" s="233">
        <f t="shared" si="3"/>
        <v>0</v>
      </c>
      <c r="K123" s="326"/>
    </row>
    <row r="124" spans="1:11" ht="23.25" thickBot="1">
      <c r="A124" s="28"/>
      <c r="B124" s="38"/>
      <c r="C124" s="38"/>
      <c r="D124" s="65" t="s">
        <v>417</v>
      </c>
      <c r="E124" s="90">
        <v>21</v>
      </c>
      <c r="F124" s="172">
        <v>1</v>
      </c>
      <c r="G124" s="78">
        <v>2013</v>
      </c>
      <c r="H124" s="78">
        <f t="shared" si="2"/>
        <v>21</v>
      </c>
      <c r="I124" s="78">
        <v>12</v>
      </c>
      <c r="J124" s="233">
        <f t="shared" si="3"/>
        <v>12</v>
      </c>
      <c r="K124" s="326"/>
    </row>
    <row r="125" spans="1:11" ht="20.25" customHeight="1" thickBot="1">
      <c r="A125" s="28"/>
      <c r="B125" s="38"/>
      <c r="C125" s="38"/>
      <c r="D125" s="272" t="s">
        <v>775</v>
      </c>
      <c r="E125" s="273">
        <v>17</v>
      </c>
      <c r="F125" s="274">
        <v>1</v>
      </c>
      <c r="G125" s="275">
        <v>2014</v>
      </c>
      <c r="H125" s="78">
        <f t="shared" si="2"/>
        <v>17</v>
      </c>
      <c r="I125" s="275">
        <v>17</v>
      </c>
      <c r="J125" s="233">
        <f t="shared" si="3"/>
        <v>17</v>
      </c>
      <c r="K125" s="326"/>
    </row>
    <row r="126" spans="1:11" ht="20.25" customHeight="1" thickBot="1">
      <c r="A126" s="28"/>
      <c r="B126" s="38"/>
      <c r="C126" s="38"/>
      <c r="D126" s="272" t="s">
        <v>225</v>
      </c>
      <c r="E126" s="273">
        <v>15</v>
      </c>
      <c r="F126" s="274">
        <v>1</v>
      </c>
      <c r="G126" s="275">
        <v>2014</v>
      </c>
      <c r="H126" s="78">
        <f t="shared" si="2"/>
        <v>15</v>
      </c>
      <c r="I126" s="275">
        <v>15</v>
      </c>
      <c r="J126" s="233">
        <f t="shared" si="3"/>
        <v>15</v>
      </c>
      <c r="K126" s="326"/>
    </row>
    <row r="127" spans="1:11" ht="28.5" customHeight="1" thickBot="1">
      <c r="A127" s="28"/>
      <c r="B127" s="38"/>
      <c r="C127" s="38"/>
      <c r="D127" s="169" t="s">
        <v>570</v>
      </c>
      <c r="E127" s="90">
        <v>15</v>
      </c>
      <c r="F127" s="172">
        <v>0</v>
      </c>
      <c r="G127" s="78">
        <v>2009</v>
      </c>
      <c r="H127" s="78">
        <f t="shared" si="2"/>
        <v>0</v>
      </c>
      <c r="I127" s="78">
        <v>15</v>
      </c>
      <c r="J127" s="233">
        <f t="shared" si="3"/>
        <v>0</v>
      </c>
      <c r="K127" s="326"/>
    </row>
    <row r="128" spans="1:11" ht="11.25" customHeight="1" thickBot="1">
      <c r="A128" s="28"/>
      <c r="B128" s="38"/>
      <c r="C128" s="38"/>
      <c r="D128" s="65" t="s">
        <v>795</v>
      </c>
      <c r="E128" s="90">
        <v>10</v>
      </c>
      <c r="F128" s="172">
        <v>1</v>
      </c>
      <c r="G128" s="78">
        <v>1989</v>
      </c>
      <c r="H128" s="78">
        <f t="shared" si="2"/>
        <v>0</v>
      </c>
      <c r="I128" s="78">
        <v>0</v>
      </c>
      <c r="J128" s="233">
        <f t="shared" si="3"/>
        <v>0</v>
      </c>
      <c r="K128" s="326"/>
    </row>
    <row r="129" spans="1:11" ht="23.25" thickBot="1">
      <c r="A129" s="28"/>
      <c r="B129" s="38"/>
      <c r="C129" s="38"/>
      <c r="D129" s="65" t="s">
        <v>796</v>
      </c>
      <c r="E129" s="90">
        <v>10</v>
      </c>
      <c r="F129" s="172">
        <v>0</v>
      </c>
      <c r="G129" s="78">
        <v>1980</v>
      </c>
      <c r="H129" s="78">
        <f t="shared" si="2"/>
        <v>0</v>
      </c>
      <c r="I129" s="78">
        <v>0</v>
      </c>
      <c r="J129" s="233">
        <f t="shared" si="3"/>
        <v>0</v>
      </c>
      <c r="K129" s="326"/>
    </row>
    <row r="130" spans="1:11" ht="15.75" thickBot="1">
      <c r="A130" s="28"/>
      <c r="B130" s="38"/>
      <c r="C130" s="38"/>
      <c r="D130" s="65" t="s">
        <v>236</v>
      </c>
      <c r="E130" s="90">
        <v>9</v>
      </c>
      <c r="F130" s="172">
        <v>1</v>
      </c>
      <c r="G130" s="78">
        <v>2004</v>
      </c>
      <c r="H130" s="78">
        <f t="shared" si="2"/>
        <v>0</v>
      </c>
      <c r="I130" s="78">
        <v>9</v>
      </c>
      <c r="J130" s="233">
        <f t="shared" si="3"/>
        <v>0</v>
      </c>
      <c r="K130" s="326"/>
    </row>
    <row r="131" spans="1:11" ht="15.75" thickBot="1">
      <c r="A131" s="28"/>
      <c r="B131" s="38"/>
      <c r="C131" s="38"/>
      <c r="D131" s="65" t="s">
        <v>237</v>
      </c>
      <c r="E131" s="90">
        <v>1</v>
      </c>
      <c r="F131" s="172">
        <v>1</v>
      </c>
      <c r="G131" s="78">
        <v>2007</v>
      </c>
      <c r="H131" s="78">
        <f aca="true" t="shared" si="4" ref="H131:H178">IF(G131&gt;2010,E131,0)</f>
        <v>0</v>
      </c>
      <c r="I131" s="78">
        <v>1</v>
      </c>
      <c r="J131" s="233">
        <f aca="true" t="shared" si="5" ref="J131:J178">IF(G131&gt;2010,I131,0)</f>
        <v>0</v>
      </c>
      <c r="K131" s="326"/>
    </row>
    <row r="132" spans="1:11" ht="11.25" customHeight="1" thickBot="1">
      <c r="A132" s="28"/>
      <c r="B132" s="38"/>
      <c r="C132" s="38"/>
      <c r="D132" s="65" t="s">
        <v>799</v>
      </c>
      <c r="E132" s="90">
        <v>20</v>
      </c>
      <c r="F132" s="172">
        <v>1</v>
      </c>
      <c r="G132" s="78">
        <v>1987</v>
      </c>
      <c r="H132" s="78">
        <f t="shared" si="4"/>
        <v>0</v>
      </c>
      <c r="I132" s="78">
        <v>20</v>
      </c>
      <c r="J132" s="233">
        <f t="shared" si="5"/>
        <v>0</v>
      </c>
      <c r="K132" s="326"/>
    </row>
    <row r="133" spans="1:11" ht="15.75" thickBot="1">
      <c r="A133" s="28"/>
      <c r="B133" s="38"/>
      <c r="C133" s="38"/>
      <c r="D133" s="65" t="s">
        <v>777</v>
      </c>
      <c r="E133" s="90">
        <v>20</v>
      </c>
      <c r="F133" s="172">
        <v>1</v>
      </c>
      <c r="G133" s="78">
        <v>1988</v>
      </c>
      <c r="H133" s="78">
        <f t="shared" si="4"/>
        <v>0</v>
      </c>
      <c r="I133" s="78">
        <v>20</v>
      </c>
      <c r="J133" s="233">
        <f t="shared" si="5"/>
        <v>0</v>
      </c>
      <c r="K133" s="326"/>
    </row>
    <row r="134" spans="1:11" ht="11.25" customHeight="1" thickBot="1">
      <c r="A134" s="28"/>
      <c r="B134" s="38"/>
      <c r="C134" s="38"/>
      <c r="D134" s="65" t="s">
        <v>475</v>
      </c>
      <c r="E134" s="90">
        <v>9</v>
      </c>
      <c r="F134" s="172">
        <v>1</v>
      </c>
      <c r="G134" s="78">
        <v>2006</v>
      </c>
      <c r="H134" s="78">
        <f t="shared" si="4"/>
        <v>0</v>
      </c>
      <c r="I134" s="78">
        <v>1</v>
      </c>
      <c r="J134" s="233">
        <f t="shared" si="5"/>
        <v>0</v>
      </c>
      <c r="K134" s="326"/>
    </row>
    <row r="135" spans="1:11" ht="11.25" customHeight="1" thickBot="1">
      <c r="A135" s="28"/>
      <c r="B135" s="38"/>
      <c r="C135" s="38"/>
      <c r="D135" s="65" t="s">
        <v>477</v>
      </c>
      <c r="E135" s="90">
        <v>10</v>
      </c>
      <c r="F135" s="172">
        <v>1</v>
      </c>
      <c r="G135" s="78">
        <v>1982</v>
      </c>
      <c r="H135" s="78">
        <f t="shared" si="4"/>
        <v>0</v>
      </c>
      <c r="I135" s="78">
        <v>10</v>
      </c>
      <c r="J135" s="233">
        <f t="shared" si="5"/>
        <v>0</v>
      </c>
      <c r="K135" s="326"/>
    </row>
    <row r="136" spans="1:11" ht="15.75" thickBot="1">
      <c r="A136" s="28"/>
      <c r="B136" s="41"/>
      <c r="C136" s="41"/>
      <c r="D136" s="67" t="s">
        <v>476</v>
      </c>
      <c r="E136" s="74">
        <v>9</v>
      </c>
      <c r="F136" s="173">
        <v>1</v>
      </c>
      <c r="G136" s="115">
        <v>1978</v>
      </c>
      <c r="H136" s="78">
        <f t="shared" si="4"/>
        <v>0</v>
      </c>
      <c r="I136" s="115">
        <v>9</v>
      </c>
      <c r="J136" s="233">
        <f t="shared" si="5"/>
        <v>0</v>
      </c>
      <c r="K136" s="327"/>
    </row>
    <row r="137" spans="1:11" ht="23.25" thickBot="1">
      <c r="A137" s="35">
        <v>11</v>
      </c>
      <c r="B137" s="37" t="s">
        <v>238</v>
      </c>
      <c r="C137" s="37">
        <f>титул!$B$7</f>
        <v>25</v>
      </c>
      <c r="D137" s="63" t="s">
        <v>239</v>
      </c>
      <c r="E137" s="73">
        <v>29</v>
      </c>
      <c r="F137" s="166">
        <v>1</v>
      </c>
      <c r="G137" s="167">
        <v>2003</v>
      </c>
      <c r="H137" s="78">
        <f t="shared" si="4"/>
        <v>0</v>
      </c>
      <c r="I137" s="167">
        <v>29</v>
      </c>
      <c r="J137" s="233">
        <f t="shared" si="5"/>
        <v>0</v>
      </c>
      <c r="K137" s="325">
        <f>SUM(I137:I149)/C137</f>
        <v>2.4</v>
      </c>
    </row>
    <row r="138" spans="1:11" ht="16.5" customHeight="1" thickBot="1">
      <c r="A138" s="28"/>
      <c r="B138" s="38"/>
      <c r="C138" s="38"/>
      <c r="D138" s="65" t="s">
        <v>240</v>
      </c>
      <c r="E138" s="90">
        <v>7</v>
      </c>
      <c r="F138" s="172">
        <v>1</v>
      </c>
      <c r="G138" s="78">
        <v>2003</v>
      </c>
      <c r="H138" s="78">
        <f t="shared" si="4"/>
        <v>0</v>
      </c>
      <c r="I138" s="78">
        <v>7</v>
      </c>
      <c r="J138" s="233">
        <f t="shared" si="5"/>
        <v>0</v>
      </c>
      <c r="K138" s="326"/>
    </row>
    <row r="139" spans="1:11" ht="11.25" customHeight="1" thickBot="1">
      <c r="A139" s="28"/>
      <c r="B139" s="38"/>
      <c r="C139" s="38"/>
      <c r="D139" s="65" t="s">
        <v>241</v>
      </c>
      <c r="E139" s="90">
        <v>1</v>
      </c>
      <c r="F139" s="172">
        <v>1</v>
      </c>
      <c r="G139" s="78">
        <v>2002</v>
      </c>
      <c r="H139" s="78">
        <f t="shared" si="4"/>
        <v>0</v>
      </c>
      <c r="I139" s="78">
        <v>1</v>
      </c>
      <c r="J139" s="233">
        <f t="shared" si="5"/>
        <v>0</v>
      </c>
      <c r="K139" s="326"/>
    </row>
    <row r="140" spans="1:11" ht="11.25" customHeight="1" thickBot="1">
      <c r="A140" s="28"/>
      <c r="B140" s="38"/>
      <c r="C140" s="38"/>
      <c r="D140" s="65" t="s">
        <v>242</v>
      </c>
      <c r="E140" s="90">
        <v>1</v>
      </c>
      <c r="F140" s="172">
        <v>1</v>
      </c>
      <c r="G140" s="78">
        <v>2007</v>
      </c>
      <c r="H140" s="78">
        <f t="shared" si="4"/>
        <v>0</v>
      </c>
      <c r="I140" s="78">
        <v>0</v>
      </c>
      <c r="J140" s="233">
        <f t="shared" si="5"/>
        <v>0</v>
      </c>
      <c r="K140" s="326"/>
    </row>
    <row r="141" spans="1:11" ht="11.25" customHeight="1" thickBot="1">
      <c r="A141" s="28"/>
      <c r="B141" s="38"/>
      <c r="C141" s="38"/>
      <c r="D141" s="65" t="s">
        <v>243</v>
      </c>
      <c r="E141" s="90">
        <v>1</v>
      </c>
      <c r="F141" s="172">
        <v>1</v>
      </c>
      <c r="G141" s="78">
        <v>2003</v>
      </c>
      <c r="H141" s="78">
        <f t="shared" si="4"/>
        <v>0</v>
      </c>
      <c r="I141" s="78">
        <v>0</v>
      </c>
      <c r="J141" s="233">
        <f t="shared" si="5"/>
        <v>0</v>
      </c>
      <c r="K141" s="326"/>
    </row>
    <row r="142" spans="1:11" ht="11.25" customHeight="1" thickBot="1">
      <c r="A142" s="28"/>
      <c r="B142" s="38"/>
      <c r="C142" s="38"/>
      <c r="D142" s="65" t="s">
        <v>137</v>
      </c>
      <c r="E142" s="90">
        <v>11</v>
      </c>
      <c r="F142" s="172">
        <v>1</v>
      </c>
      <c r="G142" s="78">
        <v>2014</v>
      </c>
      <c r="H142" s="78">
        <f t="shared" si="4"/>
        <v>11</v>
      </c>
      <c r="I142" s="78">
        <v>11</v>
      </c>
      <c r="J142" s="233">
        <f t="shared" si="5"/>
        <v>11</v>
      </c>
      <c r="K142" s="326"/>
    </row>
    <row r="143" spans="1:11" ht="15.75" thickBot="1">
      <c r="A143" s="28"/>
      <c r="B143" s="38"/>
      <c r="C143" s="38"/>
      <c r="D143" s="65" t="s">
        <v>244</v>
      </c>
      <c r="E143" s="90">
        <v>1</v>
      </c>
      <c r="F143" s="172">
        <v>1</v>
      </c>
      <c r="G143" s="78">
        <v>2002</v>
      </c>
      <c r="H143" s="78">
        <f t="shared" si="4"/>
        <v>0</v>
      </c>
      <c r="I143" s="78">
        <v>1</v>
      </c>
      <c r="J143" s="233">
        <f t="shared" si="5"/>
        <v>0</v>
      </c>
      <c r="K143" s="326"/>
    </row>
    <row r="144" spans="1:11" ht="11.25" customHeight="1" thickBot="1">
      <c r="A144" s="28"/>
      <c r="B144" s="38"/>
      <c r="C144" s="38"/>
      <c r="D144" s="65" t="s">
        <v>245</v>
      </c>
      <c r="E144" s="90">
        <v>1</v>
      </c>
      <c r="F144" s="172">
        <v>1</v>
      </c>
      <c r="G144" s="78">
        <v>2000</v>
      </c>
      <c r="H144" s="78">
        <f t="shared" si="4"/>
        <v>0</v>
      </c>
      <c r="I144" s="78">
        <v>1</v>
      </c>
      <c r="J144" s="233">
        <f t="shared" si="5"/>
        <v>0</v>
      </c>
      <c r="K144" s="326"/>
    </row>
    <row r="145" spans="1:11" ht="11.25" customHeight="1" thickBot="1">
      <c r="A145" s="28"/>
      <c r="B145" s="38"/>
      <c r="C145" s="38"/>
      <c r="D145" s="65" t="s">
        <v>246</v>
      </c>
      <c r="E145" s="90">
        <v>21</v>
      </c>
      <c r="F145" s="172">
        <v>1</v>
      </c>
      <c r="G145" s="78">
        <v>1999</v>
      </c>
      <c r="H145" s="78">
        <f t="shared" si="4"/>
        <v>0</v>
      </c>
      <c r="I145" s="78">
        <v>0</v>
      </c>
      <c r="J145" s="233">
        <f t="shared" si="5"/>
        <v>0</v>
      </c>
      <c r="K145" s="326"/>
    </row>
    <row r="146" spans="1:11" ht="11.25" customHeight="1" thickBot="1">
      <c r="A146" s="28"/>
      <c r="B146" s="38"/>
      <c r="C146" s="38"/>
      <c r="D146" s="169" t="s">
        <v>247</v>
      </c>
      <c r="E146" s="90">
        <v>4</v>
      </c>
      <c r="F146" s="172">
        <v>1</v>
      </c>
      <c r="G146" s="78">
        <v>1999</v>
      </c>
      <c r="H146" s="78">
        <f t="shared" si="4"/>
        <v>0</v>
      </c>
      <c r="I146" s="78">
        <v>4</v>
      </c>
      <c r="J146" s="233">
        <f t="shared" si="5"/>
        <v>0</v>
      </c>
      <c r="K146" s="326"/>
    </row>
    <row r="147" spans="1:11" ht="11.25" customHeight="1" thickBot="1">
      <c r="A147" s="28"/>
      <c r="B147" s="38"/>
      <c r="C147" s="38"/>
      <c r="D147" s="169" t="s">
        <v>248</v>
      </c>
      <c r="E147" s="90">
        <v>2</v>
      </c>
      <c r="F147" s="172">
        <v>1</v>
      </c>
      <c r="G147" s="78">
        <v>2000</v>
      </c>
      <c r="H147" s="78">
        <f t="shared" si="4"/>
        <v>0</v>
      </c>
      <c r="I147" s="78">
        <v>2</v>
      </c>
      <c r="J147" s="233">
        <f t="shared" si="5"/>
        <v>0</v>
      </c>
      <c r="K147" s="326"/>
    </row>
    <row r="148" spans="1:11" ht="11.25" customHeight="1" thickBot="1">
      <c r="A148" s="28"/>
      <c r="B148" s="38"/>
      <c r="C148" s="38"/>
      <c r="D148" s="169" t="s">
        <v>249</v>
      </c>
      <c r="E148" s="90">
        <v>3</v>
      </c>
      <c r="F148" s="172">
        <v>1</v>
      </c>
      <c r="G148" s="78">
        <v>2009</v>
      </c>
      <c r="H148" s="78">
        <f t="shared" si="4"/>
        <v>0</v>
      </c>
      <c r="I148" s="78">
        <v>3</v>
      </c>
      <c r="J148" s="233">
        <f t="shared" si="5"/>
        <v>0</v>
      </c>
      <c r="K148" s="326"/>
    </row>
    <row r="149" spans="1:11" ht="11.25" customHeight="1" thickBot="1">
      <c r="A149" s="28"/>
      <c r="B149" s="41"/>
      <c r="C149" s="41"/>
      <c r="D149" s="169" t="s">
        <v>250</v>
      </c>
      <c r="E149" s="90">
        <v>1</v>
      </c>
      <c r="F149" s="173">
        <v>1</v>
      </c>
      <c r="G149" s="115">
        <v>2002</v>
      </c>
      <c r="H149" s="78">
        <f t="shared" si="4"/>
        <v>0</v>
      </c>
      <c r="I149" s="115">
        <v>1</v>
      </c>
      <c r="J149" s="233">
        <f t="shared" si="5"/>
        <v>0</v>
      </c>
      <c r="K149" s="327"/>
    </row>
    <row r="150" spans="1:11" ht="22.5" customHeight="1" thickBot="1">
      <c r="A150" s="35">
        <v>12</v>
      </c>
      <c r="B150" s="37" t="s">
        <v>251</v>
      </c>
      <c r="C150" s="37">
        <f>титул!$B$7</f>
        <v>25</v>
      </c>
      <c r="D150" s="63" t="s">
        <v>252</v>
      </c>
      <c r="E150" s="73">
        <v>4</v>
      </c>
      <c r="F150" s="166">
        <v>1</v>
      </c>
      <c r="G150" s="167">
        <v>2006</v>
      </c>
      <c r="H150" s="78">
        <f t="shared" si="4"/>
        <v>0</v>
      </c>
      <c r="I150" s="167">
        <v>4</v>
      </c>
      <c r="J150" s="233">
        <f t="shared" si="5"/>
        <v>0</v>
      </c>
      <c r="K150" s="325">
        <f>SUM(I150:I162)/C150</f>
        <v>1.48</v>
      </c>
    </row>
    <row r="151" spans="1:11" ht="22.5" customHeight="1" thickBot="1">
      <c r="A151" s="28"/>
      <c r="B151" s="38"/>
      <c r="C151" s="38"/>
      <c r="D151" s="65" t="s">
        <v>352</v>
      </c>
      <c r="E151" s="90">
        <v>3</v>
      </c>
      <c r="F151" s="172">
        <v>1</v>
      </c>
      <c r="G151" s="78">
        <v>2003</v>
      </c>
      <c r="H151" s="78">
        <f t="shared" si="4"/>
        <v>0</v>
      </c>
      <c r="I151" s="78">
        <v>3</v>
      </c>
      <c r="J151" s="233">
        <f t="shared" si="5"/>
        <v>0</v>
      </c>
      <c r="K151" s="326"/>
    </row>
    <row r="152" spans="1:11" ht="23.25" thickBot="1">
      <c r="A152" s="28"/>
      <c r="B152" s="39"/>
      <c r="C152" s="38"/>
      <c r="D152" s="65" t="s">
        <v>353</v>
      </c>
      <c r="E152" s="90">
        <v>4</v>
      </c>
      <c r="F152" s="172">
        <v>1</v>
      </c>
      <c r="G152" s="78">
        <v>2004</v>
      </c>
      <c r="H152" s="78">
        <f t="shared" si="4"/>
        <v>0</v>
      </c>
      <c r="I152" s="78">
        <v>4</v>
      </c>
      <c r="J152" s="233">
        <f t="shared" si="5"/>
        <v>0</v>
      </c>
      <c r="K152" s="326"/>
    </row>
    <row r="153" spans="1:11" ht="23.25" thickBot="1">
      <c r="A153" s="28"/>
      <c r="B153" s="39"/>
      <c r="C153" s="38"/>
      <c r="D153" s="279" t="s">
        <v>861</v>
      </c>
      <c r="E153" s="273">
        <v>1</v>
      </c>
      <c r="F153" s="274">
        <v>1</v>
      </c>
      <c r="G153" s="275">
        <v>2012</v>
      </c>
      <c r="H153" s="78">
        <f t="shared" si="4"/>
        <v>1</v>
      </c>
      <c r="I153" s="275">
        <v>1</v>
      </c>
      <c r="J153" s="233">
        <f t="shared" si="5"/>
        <v>1</v>
      </c>
      <c r="K153" s="326"/>
    </row>
    <row r="154" spans="1:11" ht="34.5" thickBot="1">
      <c r="A154" s="28"/>
      <c r="B154" s="39"/>
      <c r="C154" s="38"/>
      <c r="D154" s="279" t="s">
        <v>862</v>
      </c>
      <c r="E154" s="273">
        <v>5</v>
      </c>
      <c r="F154" s="274">
        <v>1</v>
      </c>
      <c r="G154" s="275">
        <v>2014</v>
      </c>
      <c r="H154" s="78">
        <f t="shared" si="4"/>
        <v>5</v>
      </c>
      <c r="I154" s="275">
        <v>5</v>
      </c>
      <c r="J154" s="233">
        <f t="shared" si="5"/>
        <v>5</v>
      </c>
      <c r="K154" s="326"/>
    </row>
    <row r="155" spans="1:11" ht="11.25" customHeight="1" thickBot="1">
      <c r="A155" s="28"/>
      <c r="B155" s="39"/>
      <c r="C155" s="38"/>
      <c r="D155" s="65" t="s">
        <v>354</v>
      </c>
      <c r="E155" s="90">
        <v>2</v>
      </c>
      <c r="F155" s="172">
        <v>1</v>
      </c>
      <c r="G155" s="78">
        <v>2002</v>
      </c>
      <c r="H155" s="78">
        <f t="shared" si="4"/>
        <v>0</v>
      </c>
      <c r="I155" s="78">
        <v>2</v>
      </c>
      <c r="J155" s="233">
        <f t="shared" si="5"/>
        <v>0</v>
      </c>
      <c r="K155" s="326"/>
    </row>
    <row r="156" spans="1:11" ht="11.25" customHeight="1" thickBot="1">
      <c r="A156" s="28"/>
      <c r="B156" s="39"/>
      <c r="C156" s="38"/>
      <c r="D156" s="65" t="s">
        <v>355</v>
      </c>
      <c r="E156" s="90">
        <v>1</v>
      </c>
      <c r="F156" s="172">
        <v>1</v>
      </c>
      <c r="G156" s="78">
        <v>2007</v>
      </c>
      <c r="H156" s="78">
        <f t="shared" si="4"/>
        <v>0</v>
      </c>
      <c r="I156" s="78">
        <v>1</v>
      </c>
      <c r="J156" s="233">
        <f t="shared" si="5"/>
        <v>0</v>
      </c>
      <c r="K156" s="326"/>
    </row>
    <row r="157" spans="1:11" ht="11.25" customHeight="1" thickBot="1">
      <c r="A157" s="28"/>
      <c r="B157" s="39"/>
      <c r="C157" s="38"/>
      <c r="D157" s="65" t="s">
        <v>253</v>
      </c>
      <c r="E157" s="90">
        <v>1</v>
      </c>
      <c r="F157" s="172">
        <v>1</v>
      </c>
      <c r="G157" s="78">
        <v>2007</v>
      </c>
      <c r="H157" s="78">
        <f t="shared" si="4"/>
        <v>0</v>
      </c>
      <c r="I157" s="78">
        <v>1</v>
      </c>
      <c r="J157" s="233">
        <f t="shared" si="5"/>
        <v>0</v>
      </c>
      <c r="K157" s="326"/>
    </row>
    <row r="158" spans="1:11" ht="11.25" customHeight="1" thickBot="1">
      <c r="A158" s="28"/>
      <c r="B158" s="39"/>
      <c r="C158" s="38"/>
      <c r="D158" s="65" t="s">
        <v>357</v>
      </c>
      <c r="E158" s="90">
        <v>1</v>
      </c>
      <c r="F158" s="172">
        <v>1</v>
      </c>
      <c r="G158" s="78">
        <v>2000</v>
      </c>
      <c r="H158" s="78">
        <f t="shared" si="4"/>
        <v>0</v>
      </c>
      <c r="I158" s="78">
        <v>0</v>
      </c>
      <c r="J158" s="233">
        <f t="shared" si="5"/>
        <v>0</v>
      </c>
      <c r="K158" s="326"/>
    </row>
    <row r="159" spans="1:11" ht="11.25" customHeight="1" thickBot="1">
      <c r="A159" s="28"/>
      <c r="B159" s="39"/>
      <c r="C159" s="38"/>
      <c r="D159" s="65" t="s">
        <v>478</v>
      </c>
      <c r="E159" s="90">
        <v>1</v>
      </c>
      <c r="F159" s="172">
        <v>1</v>
      </c>
      <c r="G159" s="78">
        <v>2008</v>
      </c>
      <c r="H159" s="78">
        <f t="shared" si="4"/>
        <v>0</v>
      </c>
      <c r="I159" s="78">
        <v>1</v>
      </c>
      <c r="J159" s="233">
        <f t="shared" si="5"/>
        <v>0</v>
      </c>
      <c r="K159" s="326"/>
    </row>
    <row r="160" spans="1:11" ht="22.5" customHeight="1" thickBot="1">
      <c r="A160" s="28"/>
      <c r="B160" s="39"/>
      <c r="C160" s="38"/>
      <c r="D160" s="65" t="s">
        <v>284</v>
      </c>
      <c r="E160" s="90">
        <v>1</v>
      </c>
      <c r="F160" s="172">
        <v>1</v>
      </c>
      <c r="G160" s="78">
        <v>2004</v>
      </c>
      <c r="H160" s="78">
        <f t="shared" si="4"/>
        <v>0</v>
      </c>
      <c r="I160" s="78">
        <v>1</v>
      </c>
      <c r="J160" s="233">
        <f t="shared" si="5"/>
        <v>0</v>
      </c>
      <c r="K160" s="326"/>
    </row>
    <row r="161" spans="1:11" ht="22.5" customHeight="1" thickBot="1">
      <c r="A161" s="28"/>
      <c r="B161" s="39"/>
      <c r="C161" s="38"/>
      <c r="D161" s="65" t="s">
        <v>590</v>
      </c>
      <c r="E161" s="90">
        <v>12</v>
      </c>
      <c r="F161" s="189">
        <v>1</v>
      </c>
      <c r="G161" s="78">
        <v>2014</v>
      </c>
      <c r="H161" s="78">
        <f t="shared" si="4"/>
        <v>12</v>
      </c>
      <c r="I161" s="78">
        <v>12</v>
      </c>
      <c r="J161" s="233">
        <f t="shared" si="5"/>
        <v>12</v>
      </c>
      <c r="K161" s="326"/>
    </row>
    <row r="162" spans="1:11" ht="11.25" customHeight="1" thickBot="1">
      <c r="A162" s="28"/>
      <c r="B162" s="40"/>
      <c r="C162" s="41"/>
      <c r="D162" s="67" t="s">
        <v>283</v>
      </c>
      <c r="E162" s="74">
        <v>2</v>
      </c>
      <c r="F162" s="173">
        <v>1</v>
      </c>
      <c r="G162" s="115">
        <v>2009</v>
      </c>
      <c r="H162" s="78">
        <f t="shared" si="4"/>
        <v>0</v>
      </c>
      <c r="I162" s="115">
        <v>2</v>
      </c>
      <c r="J162" s="233">
        <f t="shared" si="5"/>
        <v>0</v>
      </c>
      <c r="K162" s="327"/>
    </row>
    <row r="163" spans="1:11" ht="17.25" customHeight="1" thickBot="1">
      <c r="A163" s="35">
        <v>13</v>
      </c>
      <c r="B163" s="37" t="s">
        <v>254</v>
      </c>
      <c r="C163" s="37">
        <f>титул!$B$7</f>
        <v>25</v>
      </c>
      <c r="D163" s="63" t="s">
        <v>173</v>
      </c>
      <c r="E163" s="167">
        <v>1</v>
      </c>
      <c r="F163" s="167">
        <v>1</v>
      </c>
      <c r="G163" s="167">
        <v>2004</v>
      </c>
      <c r="H163" s="78">
        <f t="shared" si="4"/>
        <v>0</v>
      </c>
      <c r="I163" s="167">
        <v>1</v>
      </c>
      <c r="J163" s="233">
        <f t="shared" si="5"/>
        <v>0</v>
      </c>
      <c r="K163" s="325">
        <f>SUM(I163:I178)/C163</f>
        <v>1.52</v>
      </c>
    </row>
    <row r="164" spans="1:11" ht="15.75" thickBot="1">
      <c r="A164" s="28"/>
      <c r="B164" s="38"/>
      <c r="C164" s="38"/>
      <c r="D164" s="65" t="s">
        <v>174</v>
      </c>
      <c r="E164" s="78">
        <v>2</v>
      </c>
      <c r="F164" s="78">
        <v>1</v>
      </c>
      <c r="G164" s="78">
        <v>2009</v>
      </c>
      <c r="H164" s="78">
        <f t="shared" si="4"/>
        <v>0</v>
      </c>
      <c r="I164" s="78">
        <v>0</v>
      </c>
      <c r="J164" s="233">
        <f t="shared" si="5"/>
        <v>0</v>
      </c>
      <c r="K164" s="326"/>
    </row>
    <row r="165" spans="1:11" ht="22.5" customHeight="1" thickBot="1">
      <c r="A165" s="28"/>
      <c r="B165" s="38"/>
      <c r="C165" s="38"/>
      <c r="D165" s="169" t="s">
        <v>830</v>
      </c>
      <c r="E165" s="78">
        <v>1</v>
      </c>
      <c r="F165" s="78">
        <v>1</v>
      </c>
      <c r="G165" s="78">
        <v>2000</v>
      </c>
      <c r="H165" s="78">
        <f t="shared" si="4"/>
        <v>0</v>
      </c>
      <c r="I165" s="78">
        <v>0</v>
      </c>
      <c r="J165" s="233">
        <f t="shared" si="5"/>
        <v>0</v>
      </c>
      <c r="K165" s="326"/>
    </row>
    <row r="166" spans="1:11" ht="22.5" customHeight="1" thickBot="1">
      <c r="A166" s="28"/>
      <c r="B166" s="38"/>
      <c r="C166" s="38"/>
      <c r="D166" s="169" t="s">
        <v>832</v>
      </c>
      <c r="E166" s="78">
        <v>1</v>
      </c>
      <c r="F166" s="78">
        <v>1</v>
      </c>
      <c r="G166" s="78">
        <v>2006</v>
      </c>
      <c r="H166" s="78">
        <f t="shared" si="4"/>
        <v>0</v>
      </c>
      <c r="I166" s="78">
        <v>0</v>
      </c>
      <c r="J166" s="233">
        <f t="shared" si="5"/>
        <v>0</v>
      </c>
      <c r="K166" s="326"/>
    </row>
    <row r="167" spans="1:11" ht="22.5" customHeight="1" thickBot="1">
      <c r="A167" s="28"/>
      <c r="B167" s="38"/>
      <c r="C167" s="38"/>
      <c r="D167" s="65" t="s">
        <v>815</v>
      </c>
      <c r="E167" s="78">
        <v>2</v>
      </c>
      <c r="F167" s="78">
        <v>1</v>
      </c>
      <c r="G167" s="78">
        <v>2004</v>
      </c>
      <c r="H167" s="78">
        <f t="shared" si="4"/>
        <v>0</v>
      </c>
      <c r="I167" s="78">
        <v>0</v>
      </c>
      <c r="J167" s="233">
        <f t="shared" si="5"/>
        <v>0</v>
      </c>
      <c r="K167" s="326"/>
    </row>
    <row r="168" spans="1:11" ht="22.5" customHeight="1" thickBot="1">
      <c r="A168" s="28"/>
      <c r="B168" s="38"/>
      <c r="C168" s="38"/>
      <c r="D168" s="65" t="s">
        <v>813</v>
      </c>
      <c r="E168" s="78">
        <v>1</v>
      </c>
      <c r="F168" s="78">
        <v>1</v>
      </c>
      <c r="G168" s="78">
        <v>2007</v>
      </c>
      <c r="H168" s="78">
        <f t="shared" si="4"/>
        <v>0</v>
      </c>
      <c r="I168" s="78">
        <v>1</v>
      </c>
      <c r="J168" s="233">
        <f t="shared" si="5"/>
        <v>0</v>
      </c>
      <c r="K168" s="326"/>
    </row>
    <row r="169" spans="1:11" ht="22.5" customHeight="1" thickBot="1">
      <c r="A169" s="28"/>
      <c r="B169" s="38"/>
      <c r="C169" s="38"/>
      <c r="D169" s="272" t="s">
        <v>415</v>
      </c>
      <c r="E169" s="275">
        <v>15</v>
      </c>
      <c r="F169" s="275">
        <v>1</v>
      </c>
      <c r="G169" s="275">
        <v>2012</v>
      </c>
      <c r="H169" s="78">
        <f t="shared" si="4"/>
        <v>15</v>
      </c>
      <c r="I169" s="275">
        <v>15</v>
      </c>
      <c r="J169" s="233">
        <f t="shared" si="5"/>
        <v>15</v>
      </c>
      <c r="K169" s="326"/>
    </row>
    <row r="170" spans="1:11" ht="22.5" customHeight="1" thickBot="1">
      <c r="A170" s="28"/>
      <c r="B170" s="38"/>
      <c r="C170" s="38"/>
      <c r="D170" s="169" t="s">
        <v>834</v>
      </c>
      <c r="E170" s="78">
        <v>3</v>
      </c>
      <c r="F170" s="78">
        <v>1</v>
      </c>
      <c r="G170" s="78">
        <v>1998</v>
      </c>
      <c r="H170" s="78">
        <f t="shared" si="4"/>
        <v>0</v>
      </c>
      <c r="I170" s="78">
        <v>3</v>
      </c>
      <c r="J170" s="233">
        <f t="shared" si="5"/>
        <v>0</v>
      </c>
      <c r="K170" s="326"/>
    </row>
    <row r="171" spans="1:11" ht="11.25" customHeight="1" thickBot="1">
      <c r="A171" s="28"/>
      <c r="B171" s="38"/>
      <c r="C171" s="38"/>
      <c r="D171" s="169" t="s">
        <v>835</v>
      </c>
      <c r="E171" s="78">
        <v>1</v>
      </c>
      <c r="F171" s="78">
        <v>1</v>
      </c>
      <c r="G171" s="78">
        <v>1998</v>
      </c>
      <c r="H171" s="78">
        <f t="shared" si="4"/>
        <v>0</v>
      </c>
      <c r="I171" s="78">
        <v>0</v>
      </c>
      <c r="J171" s="233">
        <f t="shared" si="5"/>
        <v>0</v>
      </c>
      <c r="K171" s="326"/>
    </row>
    <row r="172" spans="1:11" ht="11.25" customHeight="1" thickBot="1">
      <c r="A172" s="28"/>
      <c r="B172" s="38"/>
      <c r="C172" s="38"/>
      <c r="D172" s="65" t="s">
        <v>172</v>
      </c>
      <c r="E172" s="78">
        <v>2</v>
      </c>
      <c r="F172" s="78">
        <v>1</v>
      </c>
      <c r="G172" s="78">
        <v>1998</v>
      </c>
      <c r="H172" s="78">
        <f t="shared" si="4"/>
        <v>0</v>
      </c>
      <c r="I172" s="78">
        <v>0</v>
      </c>
      <c r="J172" s="233">
        <f t="shared" si="5"/>
        <v>0</v>
      </c>
      <c r="K172" s="326"/>
    </row>
    <row r="173" spans="1:11" ht="11.25" customHeight="1" thickBot="1">
      <c r="A173" s="28"/>
      <c r="B173" s="38"/>
      <c r="C173" s="38"/>
      <c r="D173" s="65" t="s">
        <v>814</v>
      </c>
      <c r="E173" s="78">
        <v>2</v>
      </c>
      <c r="F173" s="78">
        <v>1</v>
      </c>
      <c r="G173" s="78">
        <v>2000</v>
      </c>
      <c r="H173" s="78">
        <f t="shared" si="4"/>
        <v>0</v>
      </c>
      <c r="I173" s="78">
        <v>0</v>
      </c>
      <c r="J173" s="233">
        <f t="shared" si="5"/>
        <v>0</v>
      </c>
      <c r="K173" s="326"/>
    </row>
    <row r="174" spans="1:11" ht="11.25" customHeight="1" thickBot="1">
      <c r="A174" s="28"/>
      <c r="B174" s="38"/>
      <c r="C174" s="38"/>
      <c r="D174" s="65" t="s">
        <v>60</v>
      </c>
      <c r="E174" s="78">
        <v>10</v>
      </c>
      <c r="F174" s="78">
        <v>1</v>
      </c>
      <c r="G174" s="78">
        <v>2013</v>
      </c>
      <c r="H174" s="78">
        <f t="shared" si="4"/>
        <v>10</v>
      </c>
      <c r="I174" s="78">
        <v>10</v>
      </c>
      <c r="J174" s="233">
        <f t="shared" si="5"/>
        <v>10</v>
      </c>
      <c r="K174" s="326"/>
    </row>
    <row r="175" spans="1:11" ht="11.25" customHeight="1" thickBot="1">
      <c r="A175" s="28"/>
      <c r="B175" s="38"/>
      <c r="C175" s="38"/>
      <c r="D175" s="169" t="s">
        <v>831</v>
      </c>
      <c r="E175" s="78">
        <v>1</v>
      </c>
      <c r="F175" s="78">
        <v>1</v>
      </c>
      <c r="G175" s="78">
        <v>2005</v>
      </c>
      <c r="H175" s="78">
        <f t="shared" si="4"/>
        <v>0</v>
      </c>
      <c r="I175" s="78">
        <v>0</v>
      </c>
      <c r="J175" s="233">
        <f t="shared" si="5"/>
        <v>0</v>
      </c>
      <c r="K175" s="326"/>
    </row>
    <row r="176" spans="1:11" ht="11.25" customHeight="1" thickBot="1">
      <c r="A176" s="28"/>
      <c r="B176" s="38"/>
      <c r="C176" s="38"/>
      <c r="D176" s="169" t="s">
        <v>833</v>
      </c>
      <c r="E176" s="78">
        <v>1</v>
      </c>
      <c r="F176" s="78">
        <v>1</v>
      </c>
      <c r="G176" s="78">
        <v>2001</v>
      </c>
      <c r="H176" s="78">
        <f t="shared" si="4"/>
        <v>0</v>
      </c>
      <c r="I176" s="78">
        <v>0</v>
      </c>
      <c r="J176" s="233">
        <f t="shared" si="5"/>
        <v>0</v>
      </c>
      <c r="K176" s="326"/>
    </row>
    <row r="177" spans="1:11" ht="22.5" customHeight="1" thickBot="1">
      <c r="A177" s="28"/>
      <c r="B177" s="38"/>
      <c r="C177" s="38"/>
      <c r="D177" s="65" t="s">
        <v>568</v>
      </c>
      <c r="E177" s="78">
        <v>5</v>
      </c>
      <c r="F177" s="78">
        <v>0</v>
      </c>
      <c r="G177" s="78">
        <v>2008</v>
      </c>
      <c r="H177" s="78">
        <f t="shared" si="4"/>
        <v>0</v>
      </c>
      <c r="I177" s="78">
        <v>5</v>
      </c>
      <c r="J177" s="233">
        <f t="shared" si="5"/>
        <v>0</v>
      </c>
      <c r="K177" s="326"/>
    </row>
    <row r="178" spans="1:11" ht="22.5" customHeight="1" thickBot="1">
      <c r="A178" s="28"/>
      <c r="B178" s="41"/>
      <c r="C178" s="41"/>
      <c r="D178" s="67" t="s">
        <v>836</v>
      </c>
      <c r="E178" s="115">
        <v>3</v>
      </c>
      <c r="F178" s="115">
        <v>1</v>
      </c>
      <c r="G178" s="115">
        <v>2009</v>
      </c>
      <c r="H178" s="78">
        <f t="shared" si="4"/>
        <v>0</v>
      </c>
      <c r="I178" s="115">
        <v>3</v>
      </c>
      <c r="J178" s="233">
        <f t="shared" si="5"/>
        <v>0</v>
      </c>
      <c r="K178" s="327"/>
    </row>
    <row r="179" spans="1:11" ht="11.25" customHeight="1" thickBot="1">
      <c r="A179" s="94"/>
      <c r="B179" s="94" t="s">
        <v>816</v>
      </c>
      <c r="C179" s="42">
        <f>SUM(C2:C178)</f>
        <v>325</v>
      </c>
      <c r="D179" s="45"/>
      <c r="E179" s="261">
        <f>SUM(E2:E178)</f>
        <v>1269</v>
      </c>
      <c r="F179" s="261">
        <f>SUM(F2:F178)</f>
        <v>168</v>
      </c>
      <c r="G179" s="261"/>
      <c r="H179" s="261">
        <f>SUM(H2:H178)</f>
        <v>509</v>
      </c>
      <c r="I179" s="261">
        <f>SUM(I2:I178)</f>
        <v>1014</v>
      </c>
      <c r="J179" s="261">
        <f>SUM(J2:J178)</f>
        <v>450</v>
      </c>
      <c r="K179" s="181"/>
    </row>
    <row r="180" spans="6:20" ht="17.25" customHeight="1">
      <c r="F180" s="19"/>
      <c r="H180" s="19"/>
      <c r="L180" s="19"/>
      <c r="N180" s="19"/>
      <c r="P180" s="19"/>
      <c r="R180" s="19"/>
      <c r="T180" s="19"/>
    </row>
    <row r="181" spans="6:20" ht="14.25">
      <c r="F181" s="19"/>
      <c r="H181" s="19"/>
      <c r="L181" s="19"/>
      <c r="N181" s="19"/>
      <c r="P181" s="19"/>
      <c r="R181" s="19"/>
      <c r="T181" s="19"/>
    </row>
    <row r="182" spans="6:20" ht="14.25">
      <c r="F182" s="19"/>
      <c r="H182" s="19"/>
      <c r="L182" s="19"/>
      <c r="N182" s="19"/>
      <c r="P182" s="19"/>
      <c r="R182" s="19"/>
      <c r="T182" s="19"/>
    </row>
    <row r="183" spans="6:20" ht="14.25">
      <c r="F183" s="19"/>
      <c r="H183" s="19"/>
      <c r="L183" s="19"/>
      <c r="N183" s="19"/>
      <c r="P183" s="19"/>
      <c r="R183" s="19"/>
      <c r="T183" s="19"/>
    </row>
    <row r="184" spans="6:8" ht="15">
      <c r="F184" s="97"/>
      <c r="G184" s="97"/>
      <c r="H184" s="97"/>
    </row>
  </sheetData>
  <sheetProtection/>
  <mergeCells count="15">
    <mergeCell ref="K150:K162"/>
    <mergeCell ref="K163:K178"/>
    <mergeCell ref="K98:K107"/>
    <mergeCell ref="K108:K119"/>
    <mergeCell ref="K120:K136"/>
    <mergeCell ref="K137:K149"/>
    <mergeCell ref="K80:K97"/>
    <mergeCell ref="K2:K7"/>
    <mergeCell ref="K8:K25"/>
    <mergeCell ref="K26:K40"/>
    <mergeCell ref="K41:K64"/>
    <mergeCell ref="A2:A3"/>
    <mergeCell ref="A74:A77"/>
    <mergeCell ref="K65:K71"/>
    <mergeCell ref="K72:K79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2" manualBreakCount="2">
    <brk id="73" max="10" man="1"/>
    <brk id="117" max="10" man="1"/>
  </rowBreaks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="90" zoomScaleSheetLayoutView="90" zoomScalePageLayoutView="0" workbookViewId="0" topLeftCell="C4">
      <selection activeCell="D26" sqref="D26"/>
    </sheetView>
  </sheetViews>
  <sheetFormatPr defaultColWidth="9.00390625" defaultRowHeight="12.75"/>
  <cols>
    <col min="1" max="1" width="5.75390625" style="0" customWidth="1"/>
    <col min="2" max="2" width="90.75390625" style="0" customWidth="1"/>
    <col min="3" max="4" width="12.75390625" style="0" customWidth="1"/>
    <col min="5" max="5" width="85.00390625" style="55" customWidth="1"/>
    <col min="6" max="6" width="13.75390625" style="0" customWidth="1"/>
    <col min="7" max="7" width="14.75390625" style="0" customWidth="1"/>
  </cols>
  <sheetData>
    <row r="1" ht="9" customHeight="1"/>
    <row r="2" spans="1:4" ht="17.25" customHeight="1">
      <c r="A2" s="320" t="s">
        <v>363</v>
      </c>
      <c r="B2" s="320"/>
      <c r="C2" s="320"/>
      <c r="D2" s="320"/>
    </row>
    <row r="3" spans="1:5" ht="8.25" customHeight="1" thickBot="1">
      <c r="A3" s="24"/>
      <c r="B3" s="24"/>
      <c r="C3" s="24"/>
      <c r="E3" s="56"/>
    </row>
    <row r="4" spans="1:7" ht="30.75" thickBot="1">
      <c r="A4" s="205" t="s">
        <v>524</v>
      </c>
      <c r="B4" s="206" t="s">
        <v>364</v>
      </c>
      <c r="C4" s="206" t="s">
        <v>365</v>
      </c>
      <c r="D4" s="207" t="s">
        <v>366</v>
      </c>
      <c r="E4" s="208" t="s">
        <v>367</v>
      </c>
      <c r="F4" s="206" t="s">
        <v>411</v>
      </c>
      <c r="G4" s="209" t="s">
        <v>412</v>
      </c>
    </row>
    <row r="5" spans="1:7" ht="30">
      <c r="A5" s="35">
        <v>1</v>
      </c>
      <c r="B5" s="93" t="s">
        <v>413</v>
      </c>
      <c r="C5" s="22">
        <f>SUM(C6:C14)</f>
        <v>9</v>
      </c>
      <c r="D5" s="22">
        <f>SUM(D6:D14)</f>
        <v>17</v>
      </c>
      <c r="E5" s="158"/>
      <c r="F5" s="27"/>
      <c r="G5" s="26"/>
    </row>
    <row r="6" spans="1:7" ht="11.25" customHeight="1">
      <c r="A6" s="28"/>
      <c r="B6" s="57"/>
      <c r="C6" s="80">
        <v>1</v>
      </c>
      <c r="D6" s="80">
        <v>2</v>
      </c>
      <c r="E6" s="159" t="s">
        <v>555</v>
      </c>
      <c r="F6" s="27"/>
      <c r="G6" s="26"/>
    </row>
    <row r="7" spans="1:7" ht="11.25" customHeight="1">
      <c r="A7" s="28"/>
      <c r="B7" s="57"/>
      <c r="C7" s="80">
        <v>1</v>
      </c>
      <c r="D7" s="80">
        <v>2</v>
      </c>
      <c r="E7" s="159" t="s">
        <v>556</v>
      </c>
      <c r="F7" s="27"/>
      <c r="G7" s="26"/>
    </row>
    <row r="8" spans="1:7" ht="11.25" customHeight="1">
      <c r="A8" s="28"/>
      <c r="B8" s="57"/>
      <c r="C8" s="80">
        <v>1</v>
      </c>
      <c r="D8" s="80">
        <v>2</v>
      </c>
      <c r="E8" s="159" t="s">
        <v>557</v>
      </c>
      <c r="F8" s="27"/>
      <c r="G8" s="26"/>
    </row>
    <row r="9" spans="1:7" ht="11.25" customHeight="1">
      <c r="A9" s="28"/>
      <c r="B9" s="57"/>
      <c r="C9" s="80">
        <v>1</v>
      </c>
      <c r="D9" s="80">
        <v>2</v>
      </c>
      <c r="E9" s="159" t="s">
        <v>468</v>
      </c>
      <c r="F9" s="27"/>
      <c r="G9" s="26"/>
    </row>
    <row r="10" spans="1:7" ht="11.25" customHeight="1">
      <c r="A10" s="28"/>
      <c r="B10" s="57"/>
      <c r="C10" s="80">
        <v>1</v>
      </c>
      <c r="D10" s="80">
        <v>2</v>
      </c>
      <c r="E10" s="159" t="s">
        <v>558</v>
      </c>
      <c r="F10" s="27"/>
      <c r="G10" s="26"/>
    </row>
    <row r="11" spans="1:7" ht="11.25" customHeight="1">
      <c r="A11" s="28"/>
      <c r="B11" s="57"/>
      <c r="C11" s="80">
        <v>1</v>
      </c>
      <c r="D11" s="80">
        <v>1</v>
      </c>
      <c r="E11" s="159" t="s">
        <v>559</v>
      </c>
      <c r="F11" s="27"/>
      <c r="G11" s="26"/>
    </row>
    <row r="12" spans="1:7" ht="11.25" customHeight="1">
      <c r="A12" s="28"/>
      <c r="B12" s="57"/>
      <c r="C12" s="80">
        <v>1</v>
      </c>
      <c r="D12" s="80">
        <v>2</v>
      </c>
      <c r="E12" s="159" t="s">
        <v>469</v>
      </c>
      <c r="F12" s="27"/>
      <c r="G12" s="26"/>
    </row>
    <row r="13" spans="1:7" ht="11.25" customHeight="1">
      <c r="A13" s="28"/>
      <c r="B13" s="57"/>
      <c r="C13" s="80">
        <v>1</v>
      </c>
      <c r="D13" s="80">
        <v>2</v>
      </c>
      <c r="E13" s="159" t="s">
        <v>560</v>
      </c>
      <c r="F13" s="27"/>
      <c r="G13" s="26"/>
    </row>
    <row r="14" spans="1:7" ht="11.25" customHeight="1" thickBot="1">
      <c r="A14" s="28"/>
      <c r="B14" s="57"/>
      <c r="C14" s="160">
        <v>1</v>
      </c>
      <c r="D14" s="160">
        <v>2</v>
      </c>
      <c r="E14" s="159" t="s">
        <v>561</v>
      </c>
      <c r="F14" s="27"/>
      <c r="G14" s="26"/>
    </row>
    <row r="15" spans="1:7" ht="15">
      <c r="A15" s="35">
        <v>2</v>
      </c>
      <c r="B15" s="93" t="s">
        <v>414</v>
      </c>
      <c r="C15" s="60">
        <f>C16+C24</f>
        <v>10</v>
      </c>
      <c r="D15" s="60">
        <f>D16+D24</f>
        <v>198</v>
      </c>
      <c r="E15" s="161"/>
      <c r="F15" s="27"/>
      <c r="G15" s="26"/>
    </row>
    <row r="16" spans="1:7" ht="15">
      <c r="A16" s="28"/>
      <c r="B16" s="57" t="s">
        <v>495</v>
      </c>
      <c r="C16" s="22">
        <f>SUM(C17:C23)</f>
        <v>7</v>
      </c>
      <c r="D16" s="22">
        <f>SUM(D17:D23)</f>
        <v>26</v>
      </c>
      <c r="E16" s="112"/>
      <c r="F16" s="27"/>
      <c r="G16" s="26"/>
    </row>
    <row r="17" spans="1:7" ht="11.25" customHeight="1">
      <c r="A17" s="28"/>
      <c r="B17" s="57"/>
      <c r="C17" s="78">
        <v>1</v>
      </c>
      <c r="D17" s="90">
        <v>2</v>
      </c>
      <c r="E17" s="283" t="s">
        <v>391</v>
      </c>
      <c r="F17" s="27"/>
      <c r="G17" s="26"/>
    </row>
    <row r="18" spans="1:7" ht="11.25" customHeight="1">
      <c r="A18" s="28"/>
      <c r="B18" s="57"/>
      <c r="C18" s="78">
        <v>1</v>
      </c>
      <c r="D18" s="90">
        <v>3</v>
      </c>
      <c r="E18" s="283" t="s">
        <v>392</v>
      </c>
      <c r="F18" s="27"/>
      <c r="G18" s="26"/>
    </row>
    <row r="19" spans="1:7" ht="11.25" customHeight="1">
      <c r="A19" s="28"/>
      <c r="B19" s="57"/>
      <c r="C19" s="78">
        <v>1</v>
      </c>
      <c r="D19" s="90">
        <v>3</v>
      </c>
      <c r="E19" s="283" t="s">
        <v>393</v>
      </c>
      <c r="F19" s="27"/>
      <c r="G19" s="26"/>
    </row>
    <row r="20" spans="1:7" ht="11.25" customHeight="1">
      <c r="A20" s="28"/>
      <c r="B20" s="57"/>
      <c r="C20" s="78">
        <v>1</v>
      </c>
      <c r="D20" s="90">
        <v>6</v>
      </c>
      <c r="E20" s="283" t="s">
        <v>394</v>
      </c>
      <c r="F20" s="27"/>
      <c r="G20" s="26"/>
    </row>
    <row r="21" spans="1:7" ht="11.25" customHeight="1">
      <c r="A21" s="28"/>
      <c r="B21" s="57"/>
      <c r="C21" s="78">
        <v>1</v>
      </c>
      <c r="D21" s="90">
        <v>6</v>
      </c>
      <c r="E21" s="283" t="s">
        <v>395</v>
      </c>
      <c r="F21" s="27"/>
      <c r="G21" s="26"/>
    </row>
    <row r="22" spans="1:7" ht="11.25" customHeight="1">
      <c r="A22" s="28"/>
      <c r="B22" s="57"/>
      <c r="C22" s="78">
        <v>1</v>
      </c>
      <c r="D22" s="90">
        <v>3</v>
      </c>
      <c r="E22" s="283" t="s">
        <v>396</v>
      </c>
      <c r="F22" s="27"/>
      <c r="G22" s="26"/>
    </row>
    <row r="23" spans="1:7" ht="11.25" customHeight="1">
      <c r="A23" s="28"/>
      <c r="B23" s="57"/>
      <c r="C23" s="78">
        <v>1</v>
      </c>
      <c r="D23" s="90">
        <v>3</v>
      </c>
      <c r="E23" s="284" t="s">
        <v>397</v>
      </c>
      <c r="F23" s="27"/>
      <c r="G23" s="26"/>
    </row>
    <row r="24" spans="1:7" ht="15">
      <c r="A24" s="28"/>
      <c r="B24" s="57" t="s">
        <v>496</v>
      </c>
      <c r="C24" s="22">
        <f>SUM(C25:C27)</f>
        <v>3</v>
      </c>
      <c r="D24" s="22">
        <f>SUM(D25:D27)</f>
        <v>172</v>
      </c>
      <c r="E24" s="112"/>
      <c r="F24" s="27"/>
      <c r="G24" s="26"/>
    </row>
    <row r="25" spans="1:7" ht="15">
      <c r="A25" s="28"/>
      <c r="B25" s="57"/>
      <c r="C25" s="80">
        <v>1</v>
      </c>
      <c r="D25" s="80">
        <v>56</v>
      </c>
      <c r="E25" s="112" t="s">
        <v>400</v>
      </c>
      <c r="F25" s="27" t="s">
        <v>281</v>
      </c>
      <c r="G25" s="26"/>
    </row>
    <row r="26" spans="1:7" ht="11.25" customHeight="1">
      <c r="A26" s="28"/>
      <c r="B26" s="57"/>
      <c r="C26" s="80">
        <v>1</v>
      </c>
      <c r="D26" s="80">
        <v>62</v>
      </c>
      <c r="E26" s="113" t="s">
        <v>398</v>
      </c>
      <c r="F26" s="27"/>
      <c r="G26" s="26"/>
    </row>
    <row r="27" spans="1:7" ht="11.25" customHeight="1" thickBot="1">
      <c r="A27" s="28"/>
      <c r="B27" s="57"/>
      <c r="C27" s="80">
        <v>1</v>
      </c>
      <c r="D27" s="80">
        <v>54</v>
      </c>
      <c r="E27" s="113" t="s">
        <v>399</v>
      </c>
      <c r="F27" s="27"/>
      <c r="G27" s="26"/>
    </row>
    <row r="28" spans="1:7" ht="15">
      <c r="A28" s="35">
        <v>3</v>
      </c>
      <c r="B28" s="93" t="s">
        <v>497</v>
      </c>
      <c r="C28" s="60">
        <f>C29+C31</f>
        <v>12</v>
      </c>
      <c r="D28" s="60">
        <f>D29+D31</f>
        <v>22</v>
      </c>
      <c r="E28" s="161"/>
      <c r="F28" s="27"/>
      <c r="G28" s="26"/>
    </row>
    <row r="29" spans="1:7" ht="15">
      <c r="A29" s="162"/>
      <c r="B29" s="57" t="s">
        <v>502</v>
      </c>
      <c r="C29" s="22">
        <f>C30</f>
        <v>1</v>
      </c>
      <c r="D29" s="22">
        <f>D30</f>
        <v>1</v>
      </c>
      <c r="E29" s="112"/>
      <c r="F29" s="27"/>
      <c r="G29" s="26"/>
    </row>
    <row r="30" spans="1:7" ht="11.25" customHeight="1">
      <c r="A30" s="162"/>
      <c r="B30" s="57"/>
      <c r="C30" s="78">
        <v>1</v>
      </c>
      <c r="D30" s="78">
        <v>1</v>
      </c>
      <c r="E30" s="113" t="s">
        <v>562</v>
      </c>
      <c r="F30" s="27"/>
      <c r="G30" s="26"/>
    </row>
    <row r="31" spans="1:7" ht="15">
      <c r="A31" s="162"/>
      <c r="B31" s="57" t="s">
        <v>503</v>
      </c>
      <c r="C31" s="163">
        <f>SUM(C32:C42)</f>
        <v>11</v>
      </c>
      <c r="D31" s="163">
        <f>SUM(D32:D42)</f>
        <v>21</v>
      </c>
      <c r="E31" s="8"/>
      <c r="F31" s="27"/>
      <c r="G31" s="26"/>
    </row>
    <row r="32" spans="1:7" ht="22.5">
      <c r="A32" s="162"/>
      <c r="B32" s="57"/>
      <c r="C32" s="78">
        <v>1</v>
      </c>
      <c r="D32" s="78">
        <v>2</v>
      </c>
      <c r="E32" s="113" t="s">
        <v>563</v>
      </c>
      <c r="F32" s="27"/>
      <c r="G32" s="26"/>
    </row>
    <row r="33" spans="1:7" ht="22.5">
      <c r="A33" s="162"/>
      <c r="B33" s="57"/>
      <c r="C33" s="78">
        <v>1</v>
      </c>
      <c r="D33" s="78">
        <v>5</v>
      </c>
      <c r="E33" s="113" t="s">
        <v>564</v>
      </c>
      <c r="F33" s="27"/>
      <c r="G33" s="26"/>
    </row>
    <row r="34" spans="1:7" ht="11.25" customHeight="1">
      <c r="A34" s="162"/>
      <c r="B34" s="57"/>
      <c r="C34" s="78">
        <v>1</v>
      </c>
      <c r="D34" s="78">
        <v>2</v>
      </c>
      <c r="E34" s="113" t="s">
        <v>565</v>
      </c>
      <c r="F34" s="27"/>
      <c r="G34" s="26"/>
    </row>
    <row r="35" spans="1:7" ht="22.5">
      <c r="A35" s="162"/>
      <c r="B35" s="57"/>
      <c r="C35" s="78">
        <v>1</v>
      </c>
      <c r="D35" s="78">
        <v>1</v>
      </c>
      <c r="E35" s="113" t="s">
        <v>566</v>
      </c>
      <c r="F35" s="25"/>
      <c r="G35" s="29"/>
    </row>
    <row r="36" spans="1:7" ht="11.25" customHeight="1">
      <c r="A36" s="162"/>
      <c r="B36" s="57"/>
      <c r="C36" s="78">
        <v>1</v>
      </c>
      <c r="D36" s="78">
        <v>1</v>
      </c>
      <c r="E36" s="113" t="s">
        <v>567</v>
      </c>
      <c r="F36" s="54"/>
      <c r="G36" s="29"/>
    </row>
    <row r="37" spans="1:7" ht="11.25" customHeight="1" thickBot="1">
      <c r="A37" s="162"/>
      <c r="B37" s="57"/>
      <c r="C37" s="78">
        <v>1</v>
      </c>
      <c r="D37" s="78">
        <v>1</v>
      </c>
      <c r="E37" s="113" t="s">
        <v>418</v>
      </c>
      <c r="F37" s="25"/>
      <c r="G37" s="30"/>
    </row>
    <row r="38" spans="1:7" ht="11.25" customHeight="1" thickBot="1">
      <c r="A38" s="162"/>
      <c r="B38" s="57"/>
      <c r="C38" s="78">
        <v>1</v>
      </c>
      <c r="D38" s="78">
        <v>1</v>
      </c>
      <c r="E38" s="113" t="s">
        <v>419</v>
      </c>
      <c r="F38" s="25"/>
      <c r="G38" s="53"/>
    </row>
    <row r="39" spans="1:7" ht="11.25" customHeight="1" thickBot="1">
      <c r="A39" s="162"/>
      <c r="B39" s="57"/>
      <c r="C39" s="78">
        <v>1</v>
      </c>
      <c r="D39" s="78">
        <v>2</v>
      </c>
      <c r="E39" s="113" t="s">
        <v>420</v>
      </c>
      <c r="F39" s="25"/>
      <c r="G39" s="53"/>
    </row>
    <row r="40" spans="1:7" ht="11.25" customHeight="1" thickBot="1">
      <c r="A40" s="162"/>
      <c r="B40" s="57"/>
      <c r="C40" s="78">
        <v>1</v>
      </c>
      <c r="D40" s="78">
        <v>3</v>
      </c>
      <c r="E40" s="113" t="s">
        <v>421</v>
      </c>
      <c r="F40" s="25"/>
      <c r="G40" s="53"/>
    </row>
    <row r="41" spans="1:7" ht="11.25" customHeight="1" thickBot="1">
      <c r="A41" s="162"/>
      <c r="B41" s="57"/>
      <c r="C41" s="78">
        <v>1</v>
      </c>
      <c r="D41" s="78">
        <v>1</v>
      </c>
      <c r="E41" s="113" t="s">
        <v>422</v>
      </c>
      <c r="F41" s="25"/>
      <c r="G41" s="53"/>
    </row>
    <row r="42" spans="1:7" ht="23.25" thickBot="1">
      <c r="A42" s="164"/>
      <c r="B42" s="58"/>
      <c r="C42" s="115">
        <v>1</v>
      </c>
      <c r="D42" s="115">
        <v>2</v>
      </c>
      <c r="E42" s="67" t="s">
        <v>423</v>
      </c>
      <c r="F42" s="25"/>
      <c r="G42" s="53"/>
    </row>
    <row r="43" spans="2:7" ht="13.5" thickBot="1">
      <c r="B43" t="s">
        <v>542</v>
      </c>
      <c r="C43" s="1">
        <f>C28+C15+C5</f>
        <v>31</v>
      </c>
      <c r="D43" s="1">
        <f>D28+D15+D5</f>
        <v>237</v>
      </c>
      <c r="F43" s="25"/>
      <c r="G43" s="53"/>
    </row>
  </sheetData>
  <sheetProtection/>
  <mergeCells count="1">
    <mergeCell ref="A2:D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2"/>
  <sheetViews>
    <sheetView view="pageBreakPreview" zoomScaleSheetLayoutView="100" zoomScalePageLayoutView="0" workbookViewId="0" topLeftCell="A168">
      <selection activeCell="E186" sqref="E186"/>
    </sheetView>
  </sheetViews>
  <sheetFormatPr defaultColWidth="9.00390625" defaultRowHeight="12.75"/>
  <cols>
    <col min="1" max="1" width="4.125" style="0" customWidth="1"/>
    <col min="2" max="2" width="45.75390625" style="0" customWidth="1"/>
    <col min="3" max="3" width="21.75390625" style="0" customWidth="1"/>
    <col min="4" max="4" width="75.875" style="0" customWidth="1"/>
    <col min="5" max="5" width="12.75390625" style="0" customWidth="1"/>
  </cols>
  <sheetData>
    <row r="1" spans="1:8" ht="95.25" customHeight="1">
      <c r="A1" s="51" t="s">
        <v>524</v>
      </c>
      <c r="B1" s="51" t="s">
        <v>596</v>
      </c>
      <c r="C1" s="51" t="s">
        <v>534</v>
      </c>
      <c r="D1" s="51" t="s">
        <v>597</v>
      </c>
      <c r="E1" s="51" t="s">
        <v>598</v>
      </c>
      <c r="F1" s="52" t="s">
        <v>499</v>
      </c>
      <c r="G1" s="51" t="s">
        <v>522</v>
      </c>
      <c r="H1" s="51" t="s">
        <v>500</v>
      </c>
    </row>
    <row r="2" spans="1:8" ht="15.75">
      <c r="A2" s="341" t="s">
        <v>702</v>
      </c>
      <c r="B2" s="342"/>
      <c r="C2" s="342"/>
      <c r="D2" s="342"/>
      <c r="E2" s="342"/>
      <c r="F2" s="343"/>
      <c r="G2" s="343"/>
      <c r="H2" s="344"/>
    </row>
    <row r="3" spans="1:8" ht="22.5">
      <c r="A3" s="23">
        <v>1</v>
      </c>
      <c r="B3" s="23" t="s">
        <v>472</v>
      </c>
      <c r="C3" s="27"/>
      <c r="D3" s="70" t="s">
        <v>288</v>
      </c>
      <c r="E3" s="71">
        <v>1</v>
      </c>
      <c r="F3" s="15"/>
      <c r="G3" s="15"/>
      <c r="H3" s="15"/>
    </row>
    <row r="4" spans="1:8" ht="15">
      <c r="A4" s="23"/>
      <c r="B4" s="23"/>
      <c r="C4" s="27"/>
      <c r="D4" s="70" t="s">
        <v>289</v>
      </c>
      <c r="E4" s="71">
        <v>2</v>
      </c>
      <c r="F4" s="15"/>
      <c r="G4" s="15"/>
      <c r="H4" s="15"/>
    </row>
    <row r="5" spans="1:8" ht="15">
      <c r="A5" s="23">
        <v>2</v>
      </c>
      <c r="B5" s="23" t="s">
        <v>471</v>
      </c>
      <c r="C5" s="27"/>
      <c r="D5" s="79" t="s">
        <v>601</v>
      </c>
      <c r="E5" s="80">
        <v>22</v>
      </c>
      <c r="F5" s="15"/>
      <c r="G5" s="15"/>
      <c r="H5" s="15"/>
    </row>
    <row r="6" spans="1:8" ht="15">
      <c r="A6" s="145"/>
      <c r="B6" s="39"/>
      <c r="C6" s="109"/>
      <c r="D6" s="79" t="s">
        <v>602</v>
      </c>
      <c r="E6" s="80">
        <v>1</v>
      </c>
      <c r="F6" s="15"/>
      <c r="G6" s="15"/>
      <c r="H6" s="15"/>
    </row>
    <row r="7" spans="1:8" ht="15">
      <c r="A7" s="145"/>
      <c r="B7" s="39"/>
      <c r="C7" s="109"/>
      <c r="D7" s="79" t="s">
        <v>62</v>
      </c>
      <c r="E7" s="80">
        <v>2</v>
      </c>
      <c r="F7" s="15"/>
      <c r="G7" s="15"/>
      <c r="H7" s="15"/>
    </row>
    <row r="8" spans="1:8" ht="15">
      <c r="A8" s="145"/>
      <c r="B8" s="39"/>
      <c r="C8" s="109"/>
      <c r="D8" s="79" t="s">
        <v>603</v>
      </c>
      <c r="E8" s="80">
        <v>1</v>
      </c>
      <c r="F8" s="15"/>
      <c r="G8" s="15"/>
      <c r="H8" s="15"/>
    </row>
    <row r="9" spans="1:8" ht="15">
      <c r="A9" s="23">
        <v>3</v>
      </c>
      <c r="B9" s="23" t="s">
        <v>29</v>
      </c>
      <c r="C9" s="27"/>
      <c r="D9" s="79" t="s">
        <v>604</v>
      </c>
      <c r="E9" s="81">
        <v>1</v>
      </c>
      <c r="F9" s="15"/>
      <c r="G9" s="15"/>
      <c r="H9" s="15"/>
    </row>
    <row r="10" spans="1:8" ht="15">
      <c r="A10" s="145"/>
      <c r="B10" s="39"/>
      <c r="C10" s="109"/>
      <c r="D10" s="79" t="s">
        <v>605</v>
      </c>
      <c r="E10" s="81">
        <v>1</v>
      </c>
      <c r="F10" s="15"/>
      <c r="G10" s="15"/>
      <c r="H10" s="15"/>
    </row>
    <row r="11" spans="1:8" ht="15">
      <c r="A11" s="145"/>
      <c r="B11" s="39"/>
      <c r="C11" s="109"/>
      <c r="D11" s="79" t="s">
        <v>606</v>
      </c>
      <c r="E11" s="81">
        <v>1</v>
      </c>
      <c r="F11" s="15"/>
      <c r="G11" s="15"/>
      <c r="H11" s="15"/>
    </row>
    <row r="12" spans="1:8" ht="15">
      <c r="A12" s="145"/>
      <c r="B12" s="39"/>
      <c r="C12" s="109"/>
      <c r="D12" s="79" t="s">
        <v>607</v>
      </c>
      <c r="E12" s="81">
        <v>1</v>
      </c>
      <c r="F12" s="15"/>
      <c r="G12" s="15"/>
      <c r="H12" s="15"/>
    </row>
    <row r="13" spans="1:8" ht="15">
      <c r="A13" s="145"/>
      <c r="B13" s="39"/>
      <c r="C13" s="109"/>
      <c r="D13" s="79" t="s">
        <v>608</v>
      </c>
      <c r="E13" s="81">
        <v>1</v>
      </c>
      <c r="F13" s="15"/>
      <c r="G13" s="15"/>
      <c r="H13" s="15"/>
    </row>
    <row r="14" spans="1:8" ht="15">
      <c r="A14" s="145"/>
      <c r="B14" s="39"/>
      <c r="C14" s="109"/>
      <c r="D14" s="79" t="s">
        <v>609</v>
      </c>
      <c r="E14" s="81">
        <v>1</v>
      </c>
      <c r="F14" s="15"/>
      <c r="G14" s="15"/>
      <c r="H14" s="15"/>
    </row>
    <row r="15" spans="1:8" ht="15">
      <c r="A15" s="145"/>
      <c r="B15" s="39"/>
      <c r="C15" s="109"/>
      <c r="D15" s="79" t="s">
        <v>610</v>
      </c>
      <c r="E15" s="81">
        <v>1</v>
      </c>
      <c r="F15" s="15"/>
      <c r="G15" s="15"/>
      <c r="H15" s="15"/>
    </row>
    <row r="16" spans="1:8" ht="15">
      <c r="A16" s="145"/>
      <c r="B16" s="39"/>
      <c r="C16" s="109"/>
      <c r="D16" s="79" t="s">
        <v>482</v>
      </c>
      <c r="E16" s="81">
        <v>1</v>
      </c>
      <c r="F16" s="15"/>
      <c r="G16" s="15"/>
      <c r="H16" s="15"/>
    </row>
    <row r="17" spans="1:8" ht="15">
      <c r="A17" s="145"/>
      <c r="B17" s="39"/>
      <c r="C17" s="109"/>
      <c r="D17" s="79" t="s">
        <v>427</v>
      </c>
      <c r="E17" s="81">
        <v>1</v>
      </c>
      <c r="F17" s="15"/>
      <c r="G17" s="15"/>
      <c r="H17" s="15"/>
    </row>
    <row r="18" spans="1:8" ht="15">
      <c r="A18" s="145"/>
      <c r="B18" s="39"/>
      <c r="C18" s="109"/>
      <c r="D18" s="79" t="s">
        <v>428</v>
      </c>
      <c r="E18" s="81">
        <v>1</v>
      </c>
      <c r="F18" s="15"/>
      <c r="G18" s="15"/>
      <c r="H18" s="15"/>
    </row>
    <row r="19" spans="1:8" ht="15">
      <c r="A19" s="145"/>
      <c r="B19" s="39"/>
      <c r="C19" s="109"/>
      <c r="D19" s="79" t="s">
        <v>429</v>
      </c>
      <c r="E19" s="81">
        <v>1</v>
      </c>
      <c r="F19" s="15"/>
      <c r="G19" s="15"/>
      <c r="H19" s="15"/>
    </row>
    <row r="20" spans="1:8" ht="15">
      <c r="A20" s="145"/>
      <c r="B20" s="39"/>
      <c r="C20" s="109"/>
      <c r="D20" s="79" t="s">
        <v>430</v>
      </c>
      <c r="E20" s="81">
        <v>1</v>
      </c>
      <c r="F20" s="15"/>
      <c r="G20" s="15"/>
      <c r="H20" s="15"/>
    </row>
    <row r="21" spans="1:8" ht="15">
      <c r="A21" s="145"/>
      <c r="B21" s="39"/>
      <c r="C21" s="109"/>
      <c r="D21" s="79" t="s">
        <v>431</v>
      </c>
      <c r="E21" s="81">
        <v>1</v>
      </c>
      <c r="F21" s="15"/>
      <c r="G21" s="15"/>
      <c r="H21" s="15"/>
    </row>
    <row r="22" spans="1:8" ht="15">
      <c r="A22" s="145"/>
      <c r="B22" s="39"/>
      <c r="C22" s="109"/>
      <c r="D22" s="79" t="s">
        <v>432</v>
      </c>
      <c r="E22" s="81">
        <v>1</v>
      </c>
      <c r="F22" s="15"/>
      <c r="G22" s="15"/>
      <c r="H22" s="15"/>
    </row>
    <row r="23" spans="1:8" ht="15">
      <c r="A23" s="145"/>
      <c r="B23" s="39"/>
      <c r="C23" s="109"/>
      <c r="D23" s="79" t="s">
        <v>433</v>
      </c>
      <c r="E23" s="81">
        <v>1</v>
      </c>
      <c r="F23" s="15"/>
      <c r="G23" s="15"/>
      <c r="H23" s="15"/>
    </row>
    <row r="24" spans="1:8" ht="15">
      <c r="A24" s="145"/>
      <c r="B24" s="39"/>
      <c r="C24" s="109"/>
      <c r="D24" s="79" t="s">
        <v>434</v>
      </c>
      <c r="E24" s="81">
        <v>2</v>
      </c>
      <c r="F24" s="15"/>
      <c r="G24" s="15"/>
      <c r="H24" s="15"/>
    </row>
    <row r="25" spans="1:8" ht="15">
      <c r="A25" s="145"/>
      <c r="B25" s="39"/>
      <c r="C25" s="109"/>
      <c r="D25" s="79" t="s">
        <v>435</v>
      </c>
      <c r="E25" s="81">
        <v>2</v>
      </c>
      <c r="F25" s="15"/>
      <c r="G25" s="15"/>
      <c r="H25" s="15"/>
    </row>
    <row r="26" spans="1:8" ht="15">
      <c r="A26" s="145"/>
      <c r="B26" s="39"/>
      <c r="C26" s="109"/>
      <c r="D26" s="79" t="s">
        <v>436</v>
      </c>
      <c r="E26" s="81">
        <v>1</v>
      </c>
      <c r="F26" s="15"/>
      <c r="G26" s="15"/>
      <c r="H26" s="15"/>
    </row>
    <row r="27" spans="1:8" ht="15">
      <c r="A27" s="145"/>
      <c r="B27" s="39"/>
      <c r="C27" s="109"/>
      <c r="D27" s="79" t="s">
        <v>437</v>
      </c>
      <c r="E27" s="81">
        <v>1</v>
      </c>
      <c r="F27" s="15"/>
      <c r="G27" s="15"/>
      <c r="H27" s="15"/>
    </row>
    <row r="28" spans="1:8" ht="15">
      <c r="A28" s="145"/>
      <c r="B28" s="39"/>
      <c r="C28" s="109"/>
      <c r="D28" s="79" t="s">
        <v>438</v>
      </c>
      <c r="E28" s="81">
        <v>1</v>
      </c>
      <c r="F28" s="15"/>
      <c r="G28" s="15"/>
      <c r="H28" s="15"/>
    </row>
    <row r="29" spans="1:8" ht="15">
      <c r="A29" s="145"/>
      <c r="B29" s="39"/>
      <c r="C29" s="109"/>
      <c r="D29" s="79" t="s">
        <v>439</v>
      </c>
      <c r="E29" s="81">
        <v>1</v>
      </c>
      <c r="F29" s="15"/>
      <c r="G29" s="15"/>
      <c r="H29" s="15"/>
    </row>
    <row r="30" spans="1:8" ht="15">
      <c r="A30" s="145"/>
      <c r="B30" s="39"/>
      <c r="C30" s="109"/>
      <c r="D30" s="79" t="s">
        <v>440</v>
      </c>
      <c r="E30" s="81">
        <v>1</v>
      </c>
      <c r="F30" s="15"/>
      <c r="G30" s="15"/>
      <c r="H30" s="15"/>
    </row>
    <row r="31" spans="1:8" ht="15">
      <c r="A31" s="145"/>
      <c r="B31" s="39"/>
      <c r="C31" s="109"/>
      <c r="D31" s="79" t="s">
        <v>441</v>
      </c>
      <c r="E31" s="81">
        <v>1</v>
      </c>
      <c r="F31" s="15"/>
      <c r="G31" s="15"/>
      <c r="H31" s="15"/>
    </row>
    <row r="32" spans="1:8" ht="15">
      <c r="A32" s="145"/>
      <c r="B32" s="39"/>
      <c r="C32" s="109"/>
      <c r="D32" s="79" t="s">
        <v>442</v>
      </c>
      <c r="E32" s="81">
        <v>1</v>
      </c>
      <c r="F32" s="15"/>
      <c r="G32" s="15"/>
      <c r="H32" s="15"/>
    </row>
    <row r="33" spans="1:8" ht="15">
      <c r="A33" s="145"/>
      <c r="B33" s="39"/>
      <c r="C33" s="109"/>
      <c r="D33" s="79" t="s">
        <v>443</v>
      </c>
      <c r="E33" s="81">
        <v>1</v>
      </c>
      <c r="F33" s="15"/>
      <c r="G33" s="15"/>
      <c r="H33" s="15"/>
    </row>
    <row r="34" spans="1:8" ht="15">
      <c r="A34" s="145"/>
      <c r="B34" s="39"/>
      <c r="C34" s="109"/>
      <c r="D34" s="79" t="s">
        <v>444</v>
      </c>
      <c r="E34" s="81">
        <v>1</v>
      </c>
      <c r="F34" s="15"/>
      <c r="G34" s="15"/>
      <c r="H34" s="15"/>
    </row>
    <row r="35" spans="1:8" ht="15">
      <c r="A35" s="145"/>
      <c r="B35" s="39"/>
      <c r="C35" s="109"/>
      <c r="D35" s="79" t="s">
        <v>445</v>
      </c>
      <c r="E35" s="81">
        <v>1</v>
      </c>
      <c r="F35" s="15"/>
      <c r="G35" s="15"/>
      <c r="H35" s="15"/>
    </row>
    <row r="36" spans="1:8" ht="15">
      <c r="A36" s="145"/>
      <c r="B36" s="39"/>
      <c r="C36" s="109"/>
      <c r="D36" s="79" t="s">
        <v>446</v>
      </c>
      <c r="E36" s="81">
        <v>1</v>
      </c>
      <c r="F36" s="15"/>
      <c r="G36" s="15"/>
      <c r="H36" s="15"/>
    </row>
    <row r="37" spans="1:8" ht="23.25">
      <c r="A37" s="145"/>
      <c r="B37" s="39"/>
      <c r="C37" s="109"/>
      <c r="D37" s="79" t="s">
        <v>447</v>
      </c>
      <c r="E37" s="81">
        <v>1</v>
      </c>
      <c r="F37" s="15"/>
      <c r="G37" s="15"/>
      <c r="H37" s="15"/>
    </row>
    <row r="38" spans="1:8" ht="15.75" thickBot="1">
      <c r="A38" s="145"/>
      <c r="B38" s="39"/>
      <c r="C38" s="109"/>
      <c r="D38" s="79" t="s">
        <v>448</v>
      </c>
      <c r="E38" s="81">
        <v>1</v>
      </c>
      <c r="F38" s="15"/>
      <c r="G38" s="15"/>
      <c r="H38" s="15"/>
    </row>
    <row r="39" spans="1:8" ht="15.75" thickBot="1">
      <c r="A39" s="23">
        <v>4</v>
      </c>
      <c r="B39" s="69" t="s">
        <v>64</v>
      </c>
      <c r="C39" s="33"/>
      <c r="D39" s="34"/>
      <c r="E39" s="33"/>
      <c r="F39" s="15"/>
      <c r="G39" s="15"/>
      <c r="H39" s="15"/>
    </row>
    <row r="40" spans="1:8" ht="15">
      <c r="A40" s="23">
        <v>5</v>
      </c>
      <c r="B40" s="33" t="s">
        <v>470</v>
      </c>
      <c r="C40" s="33"/>
      <c r="D40" s="82" t="s">
        <v>114</v>
      </c>
      <c r="E40" s="83">
        <v>22</v>
      </c>
      <c r="F40" s="15"/>
      <c r="G40" s="15"/>
      <c r="H40" s="15"/>
    </row>
    <row r="41" spans="1:8" ht="15">
      <c r="A41" s="145"/>
      <c r="B41" s="39"/>
      <c r="C41" s="109"/>
      <c r="D41" s="84" t="s">
        <v>115</v>
      </c>
      <c r="E41" s="85">
        <v>1</v>
      </c>
      <c r="F41" s="15"/>
      <c r="G41" s="15"/>
      <c r="H41" s="15"/>
    </row>
    <row r="42" spans="1:8" ht="22.5">
      <c r="A42" s="145"/>
      <c r="B42" s="39"/>
      <c r="C42" s="109"/>
      <c r="D42" s="285" t="s">
        <v>44</v>
      </c>
      <c r="E42" s="286">
        <v>1</v>
      </c>
      <c r="F42" s="15"/>
      <c r="G42" s="15"/>
      <c r="H42" s="15"/>
    </row>
    <row r="43" spans="1:8" ht="15">
      <c r="A43" s="145"/>
      <c r="B43" s="39"/>
      <c r="C43" s="109"/>
      <c r="D43" s="84" t="s">
        <v>116</v>
      </c>
      <c r="E43" s="85">
        <v>1</v>
      </c>
      <c r="F43" s="15"/>
      <c r="G43" s="15"/>
      <c r="H43" s="15"/>
    </row>
    <row r="44" spans="1:8" ht="15">
      <c r="A44" s="145"/>
      <c r="B44" s="39"/>
      <c r="C44" s="109"/>
      <c r="D44" s="86" t="s">
        <v>117</v>
      </c>
      <c r="E44" s="85">
        <v>1</v>
      </c>
      <c r="F44" s="15"/>
      <c r="G44" s="15"/>
      <c r="H44" s="15"/>
    </row>
    <row r="45" spans="1:8" ht="15.75" thickBot="1">
      <c r="A45" s="145"/>
      <c r="B45" s="39"/>
      <c r="C45" s="109"/>
      <c r="D45" s="87" t="s">
        <v>118</v>
      </c>
      <c r="E45" s="88">
        <v>1</v>
      </c>
      <c r="F45" s="15"/>
      <c r="G45" s="15"/>
      <c r="H45" s="15"/>
    </row>
    <row r="46" spans="1:8" ht="15">
      <c r="A46" s="23">
        <v>6</v>
      </c>
      <c r="B46" s="33" t="s">
        <v>706</v>
      </c>
      <c r="C46" s="33"/>
      <c r="D46" s="63" t="s">
        <v>119</v>
      </c>
      <c r="E46" s="73">
        <v>1</v>
      </c>
      <c r="F46" s="15"/>
      <c r="G46" s="15"/>
      <c r="H46" s="15"/>
    </row>
    <row r="47" spans="1:8" ht="15">
      <c r="A47" s="145"/>
      <c r="B47" s="39"/>
      <c r="C47" s="109"/>
      <c r="D47" s="89" t="s">
        <v>120</v>
      </c>
      <c r="E47" s="90">
        <v>1</v>
      </c>
      <c r="F47" s="15"/>
      <c r="G47" s="15"/>
      <c r="H47" s="15"/>
    </row>
    <row r="48" spans="1:8" ht="15">
      <c r="A48" s="145"/>
      <c r="B48" s="39"/>
      <c r="C48" s="109"/>
      <c r="D48" s="65" t="s">
        <v>121</v>
      </c>
      <c r="E48" s="90">
        <v>1</v>
      </c>
      <c r="F48" s="15"/>
      <c r="G48" s="15"/>
      <c r="H48" s="15"/>
    </row>
    <row r="49" spans="1:8" ht="15">
      <c r="A49" s="145"/>
      <c r="B49" s="39"/>
      <c r="C49" s="109"/>
      <c r="D49" s="65" t="s">
        <v>122</v>
      </c>
      <c r="E49" s="90">
        <v>1</v>
      </c>
      <c r="F49" s="15"/>
      <c r="G49" s="15"/>
      <c r="H49" s="15"/>
    </row>
    <row r="50" spans="1:8" ht="15">
      <c r="A50" s="145"/>
      <c r="B50" s="39"/>
      <c r="C50" s="109"/>
      <c r="D50" s="65" t="s">
        <v>123</v>
      </c>
      <c r="E50" s="90">
        <v>1</v>
      </c>
      <c r="F50" s="15"/>
      <c r="G50" s="15"/>
      <c r="H50" s="15"/>
    </row>
    <row r="51" spans="1:8" ht="15">
      <c r="A51" s="145"/>
      <c r="B51" s="39"/>
      <c r="C51" s="109"/>
      <c r="D51" s="65" t="s">
        <v>124</v>
      </c>
      <c r="E51" s="90">
        <v>1</v>
      </c>
      <c r="F51" s="15"/>
      <c r="G51" s="15"/>
      <c r="H51" s="15"/>
    </row>
    <row r="52" spans="1:8" ht="15">
      <c r="A52" s="145"/>
      <c r="B52" s="39"/>
      <c r="C52" s="109"/>
      <c r="D52" s="65" t="s">
        <v>125</v>
      </c>
      <c r="E52" s="90">
        <v>22</v>
      </c>
      <c r="F52" s="15"/>
      <c r="G52" s="15"/>
      <c r="H52" s="15"/>
    </row>
    <row r="53" spans="1:8" ht="22.5">
      <c r="A53" s="145"/>
      <c r="B53" s="39"/>
      <c r="C53" s="109"/>
      <c r="D53" s="65" t="s">
        <v>126</v>
      </c>
      <c r="E53" s="90">
        <v>1</v>
      </c>
      <c r="F53" s="15"/>
      <c r="G53" s="15"/>
      <c r="H53" s="15"/>
    </row>
    <row r="54" spans="1:8" ht="22.5">
      <c r="A54" s="145"/>
      <c r="B54" s="39"/>
      <c r="C54" s="109"/>
      <c r="D54" s="65" t="s">
        <v>127</v>
      </c>
      <c r="E54" s="90">
        <v>1</v>
      </c>
      <c r="F54" s="15"/>
      <c r="G54" s="15"/>
      <c r="H54" s="15"/>
    </row>
    <row r="55" spans="1:8" ht="15">
      <c r="A55" s="145"/>
      <c r="B55" s="39"/>
      <c r="C55" s="109"/>
      <c r="D55" s="65" t="s">
        <v>128</v>
      </c>
      <c r="E55" s="90">
        <v>2</v>
      </c>
      <c r="F55" s="15"/>
      <c r="G55" s="15"/>
      <c r="H55" s="15"/>
    </row>
    <row r="56" spans="1:8" ht="15.75" thickBot="1">
      <c r="A56" s="145"/>
      <c r="B56" s="39"/>
      <c r="C56" s="109"/>
      <c r="D56" s="67" t="s">
        <v>129</v>
      </c>
      <c r="E56" s="74">
        <v>2</v>
      </c>
      <c r="F56" s="15"/>
      <c r="G56" s="15"/>
      <c r="H56" s="15"/>
    </row>
    <row r="57" spans="1:8" ht="15">
      <c r="A57" s="22">
        <v>7</v>
      </c>
      <c r="B57" s="22" t="s">
        <v>63</v>
      </c>
      <c r="C57" s="27"/>
      <c r="D57" s="63" t="s">
        <v>130</v>
      </c>
      <c r="E57" s="64">
        <v>1</v>
      </c>
      <c r="F57" s="15"/>
      <c r="G57" s="15"/>
      <c r="H57" s="15"/>
    </row>
    <row r="58" spans="1:8" ht="15">
      <c r="A58" s="145"/>
      <c r="B58" s="39"/>
      <c r="C58" s="109"/>
      <c r="D58" s="65" t="s">
        <v>131</v>
      </c>
      <c r="E58" s="66">
        <v>1</v>
      </c>
      <c r="F58" s="15"/>
      <c r="G58" s="15"/>
      <c r="H58" s="15"/>
    </row>
    <row r="59" spans="1:8" ht="22.5">
      <c r="A59" s="145"/>
      <c r="B59" s="39"/>
      <c r="C59" s="109"/>
      <c r="D59" s="287" t="s">
        <v>45</v>
      </c>
      <c r="E59" s="288">
        <v>1</v>
      </c>
      <c r="F59" s="15"/>
      <c r="G59" s="15"/>
      <c r="H59" s="15"/>
    </row>
    <row r="60" spans="1:8" ht="15.75" thickBot="1">
      <c r="A60" s="145"/>
      <c r="B60" s="39"/>
      <c r="C60" s="109"/>
      <c r="D60" s="67" t="s">
        <v>61</v>
      </c>
      <c r="E60" s="68">
        <v>1</v>
      </c>
      <c r="F60" s="15"/>
      <c r="G60" s="15"/>
      <c r="H60" s="15"/>
    </row>
    <row r="61" spans="1:8" ht="15" customHeight="1">
      <c r="A61" s="145"/>
      <c r="B61" s="39"/>
      <c r="C61" s="109"/>
      <c r="D61" s="79" t="s">
        <v>61</v>
      </c>
      <c r="E61" s="81">
        <v>1</v>
      </c>
      <c r="F61" s="15"/>
      <c r="G61" s="15"/>
      <c r="H61" s="15"/>
    </row>
    <row r="62" spans="1:8" ht="15">
      <c r="A62" s="23">
        <v>8</v>
      </c>
      <c r="B62" s="22" t="s">
        <v>526</v>
      </c>
      <c r="C62" s="27"/>
      <c r="D62" s="79" t="s">
        <v>599</v>
      </c>
      <c r="E62" s="80">
        <v>1</v>
      </c>
      <c r="F62" s="15"/>
      <c r="G62" s="15"/>
      <c r="H62" s="15"/>
    </row>
    <row r="63" spans="1:8" ht="15">
      <c r="A63" s="23"/>
      <c r="B63" s="23"/>
      <c r="C63" s="27"/>
      <c r="D63" s="79" t="s">
        <v>600</v>
      </c>
      <c r="E63" s="80">
        <v>22</v>
      </c>
      <c r="F63" s="15"/>
      <c r="G63" s="15"/>
      <c r="H63" s="15"/>
    </row>
    <row r="64" spans="1:8" ht="15.75">
      <c r="A64" s="345" t="s">
        <v>703</v>
      </c>
      <c r="B64" s="346"/>
      <c r="C64" s="346"/>
      <c r="D64" s="346"/>
      <c r="E64" s="346"/>
      <c r="F64" s="15"/>
      <c r="G64" s="15"/>
      <c r="H64" s="15"/>
    </row>
    <row r="65" spans="1:8" ht="30">
      <c r="A65" s="72">
        <v>1</v>
      </c>
      <c r="B65" s="91" t="s">
        <v>65</v>
      </c>
      <c r="C65" s="23"/>
      <c r="D65" s="80"/>
      <c r="E65" s="80"/>
      <c r="F65" s="15"/>
      <c r="G65" s="15"/>
      <c r="H65" s="15"/>
    </row>
    <row r="66" spans="1:8" ht="15">
      <c r="A66" s="22">
        <v>2</v>
      </c>
      <c r="B66" s="22" t="s">
        <v>537</v>
      </c>
      <c r="C66" s="27"/>
      <c r="D66" s="84" t="s">
        <v>449</v>
      </c>
      <c r="E66" s="80">
        <v>1</v>
      </c>
      <c r="F66" s="15"/>
      <c r="G66" s="15"/>
      <c r="H66" s="15"/>
    </row>
    <row r="67" spans="1:8" ht="15">
      <c r="A67" s="145"/>
      <c r="B67" s="39"/>
      <c r="C67" s="109"/>
      <c r="D67" s="84" t="s">
        <v>450</v>
      </c>
      <c r="E67" s="80">
        <v>1</v>
      </c>
      <c r="F67" s="15"/>
      <c r="G67" s="15"/>
      <c r="H67" s="15"/>
    </row>
    <row r="68" spans="1:8" ht="15">
      <c r="A68" s="145"/>
      <c r="B68" s="39"/>
      <c r="C68" s="109"/>
      <c r="D68" s="84" t="s">
        <v>451</v>
      </c>
      <c r="E68" s="80">
        <v>1</v>
      </c>
      <c r="F68" s="15"/>
      <c r="G68" s="15"/>
      <c r="H68" s="15"/>
    </row>
    <row r="69" spans="1:8" ht="15">
      <c r="A69" s="145"/>
      <c r="B69" s="39"/>
      <c r="C69" s="109"/>
      <c r="D69" s="84" t="s">
        <v>452</v>
      </c>
      <c r="E69" s="80">
        <v>1</v>
      </c>
      <c r="F69" s="15"/>
      <c r="G69" s="15"/>
      <c r="H69" s="15"/>
    </row>
    <row r="70" spans="1:8" ht="15">
      <c r="A70" s="145"/>
      <c r="B70" s="39"/>
      <c r="C70" s="109"/>
      <c r="D70" s="84" t="s">
        <v>453</v>
      </c>
      <c r="E70" s="80">
        <v>1</v>
      </c>
      <c r="F70" s="15"/>
      <c r="G70" s="15"/>
      <c r="H70" s="15"/>
    </row>
    <row r="71" spans="1:8" ht="15">
      <c r="A71" s="145"/>
      <c r="B71" s="39"/>
      <c r="C71" s="109"/>
      <c r="D71" s="84" t="s">
        <v>454</v>
      </c>
      <c r="E71" s="80">
        <v>1</v>
      </c>
      <c r="F71" s="15"/>
      <c r="G71" s="15"/>
      <c r="H71" s="15"/>
    </row>
    <row r="72" spans="1:8" ht="15">
      <c r="A72" s="22">
        <v>3</v>
      </c>
      <c r="B72" s="22" t="s">
        <v>474</v>
      </c>
      <c r="C72" s="27"/>
      <c r="D72" s="86" t="s">
        <v>455</v>
      </c>
      <c r="E72" s="80">
        <v>22</v>
      </c>
      <c r="F72" s="15"/>
      <c r="G72" s="15"/>
      <c r="H72" s="15"/>
    </row>
    <row r="73" spans="1:8" ht="15">
      <c r="A73" s="145"/>
      <c r="B73" s="39"/>
      <c r="C73" s="109"/>
      <c r="D73" s="86" t="s">
        <v>456</v>
      </c>
      <c r="E73" s="80">
        <v>1</v>
      </c>
      <c r="F73" s="15"/>
      <c r="G73" s="15"/>
      <c r="H73" s="15"/>
    </row>
    <row r="74" spans="1:8" ht="23.25">
      <c r="A74" s="145"/>
      <c r="B74" s="39"/>
      <c r="C74" s="109"/>
      <c r="D74" s="86" t="s">
        <v>457</v>
      </c>
      <c r="E74" s="80">
        <v>2</v>
      </c>
      <c r="F74" s="15"/>
      <c r="G74" s="15"/>
      <c r="H74" s="15"/>
    </row>
    <row r="75" spans="1:8" ht="23.25">
      <c r="A75" s="145"/>
      <c r="B75" s="39"/>
      <c r="C75" s="109"/>
      <c r="D75" s="86" t="s">
        <v>458</v>
      </c>
      <c r="E75" s="80">
        <v>1</v>
      </c>
      <c r="F75" s="15"/>
      <c r="G75" s="15"/>
      <c r="H75" s="15"/>
    </row>
    <row r="76" spans="1:8" ht="22.5">
      <c r="A76" s="145"/>
      <c r="B76" s="39"/>
      <c r="C76" s="109"/>
      <c r="D76" s="289" t="s">
        <v>46</v>
      </c>
      <c r="E76" s="80">
        <v>1</v>
      </c>
      <c r="F76" s="15"/>
      <c r="G76" s="15"/>
      <c r="H76" s="15"/>
    </row>
    <row r="77" spans="1:8" ht="15">
      <c r="A77" s="145"/>
      <c r="B77" s="39"/>
      <c r="C77" s="109"/>
      <c r="D77" s="86" t="s">
        <v>459</v>
      </c>
      <c r="E77" s="80">
        <v>1</v>
      </c>
      <c r="F77" s="15"/>
      <c r="G77" s="15"/>
      <c r="H77" s="15"/>
    </row>
    <row r="78" spans="1:8" ht="15">
      <c r="A78" s="145"/>
      <c r="B78" s="39"/>
      <c r="C78" s="109"/>
      <c r="D78" s="86" t="s">
        <v>460</v>
      </c>
      <c r="E78" s="80">
        <v>1</v>
      </c>
      <c r="F78" s="15"/>
      <c r="G78" s="15"/>
      <c r="H78" s="15"/>
    </row>
    <row r="79" spans="1:8" ht="15">
      <c r="A79" s="145"/>
      <c r="B79" s="39"/>
      <c r="C79" s="109"/>
      <c r="D79" s="86" t="s">
        <v>461</v>
      </c>
      <c r="E79" s="80">
        <v>1</v>
      </c>
      <c r="F79" s="15"/>
      <c r="G79" s="15"/>
      <c r="H79" s="15"/>
    </row>
    <row r="80" spans="1:8" ht="15">
      <c r="A80" s="145"/>
      <c r="B80" s="39"/>
      <c r="C80" s="109"/>
      <c r="D80" s="86" t="s">
        <v>462</v>
      </c>
      <c r="E80" s="80">
        <v>1</v>
      </c>
      <c r="F80" s="15"/>
      <c r="G80" s="15"/>
      <c r="H80" s="15"/>
    </row>
    <row r="81" spans="1:8" ht="15.75" thickBot="1">
      <c r="A81" s="145"/>
      <c r="B81" s="39"/>
      <c r="C81" s="109"/>
      <c r="D81" s="86" t="s">
        <v>463</v>
      </c>
      <c r="E81" s="80">
        <v>1</v>
      </c>
      <c r="F81" s="15"/>
      <c r="G81" s="15"/>
      <c r="H81" s="15"/>
    </row>
    <row r="82" spans="1:8" ht="15">
      <c r="A82" s="22">
        <v>4</v>
      </c>
      <c r="B82" s="22" t="s">
        <v>473</v>
      </c>
      <c r="C82" s="27"/>
      <c r="D82" s="63" t="s">
        <v>290</v>
      </c>
      <c r="E82" s="73">
        <v>1</v>
      </c>
      <c r="F82" s="15"/>
      <c r="G82" s="15"/>
      <c r="H82" s="15"/>
    </row>
    <row r="83" spans="1:8" ht="15.75" thickBot="1">
      <c r="A83" s="22"/>
      <c r="B83" s="22"/>
      <c r="C83" s="27"/>
      <c r="D83" s="67" t="s">
        <v>291</v>
      </c>
      <c r="E83" s="74">
        <v>1</v>
      </c>
      <c r="F83" s="15"/>
      <c r="G83" s="15"/>
      <c r="H83" s="15"/>
    </row>
    <row r="84" spans="1:8" ht="15.75">
      <c r="A84" s="347" t="s">
        <v>704</v>
      </c>
      <c r="B84" s="348"/>
      <c r="C84" s="348"/>
      <c r="D84" s="348"/>
      <c r="E84" s="348"/>
      <c r="F84" s="15"/>
      <c r="G84" s="15"/>
      <c r="H84" s="15"/>
    </row>
    <row r="85" spans="1:8" ht="15">
      <c r="A85" s="22">
        <v>1</v>
      </c>
      <c r="B85" s="75" t="s">
        <v>66</v>
      </c>
      <c r="C85" s="27"/>
      <c r="D85" s="86" t="s">
        <v>350</v>
      </c>
      <c r="E85" s="80">
        <v>1</v>
      </c>
      <c r="F85" s="15"/>
      <c r="G85" s="15"/>
      <c r="H85" s="15"/>
    </row>
    <row r="86" spans="1:8" ht="15">
      <c r="A86" s="22"/>
      <c r="B86" s="76"/>
      <c r="C86" s="27"/>
      <c r="D86" s="84" t="s">
        <v>584</v>
      </c>
      <c r="E86" s="80">
        <v>1</v>
      </c>
      <c r="F86" s="15"/>
      <c r="G86" s="15"/>
      <c r="H86" s="15"/>
    </row>
    <row r="87" spans="1:8" ht="15">
      <c r="A87" s="22"/>
      <c r="B87" s="76"/>
      <c r="C87" s="27"/>
      <c r="D87" s="84" t="s">
        <v>47</v>
      </c>
      <c r="E87" s="80">
        <v>1</v>
      </c>
      <c r="F87" s="15"/>
      <c r="G87" s="15"/>
      <c r="H87" s="15"/>
    </row>
    <row r="88" spans="1:8" ht="15">
      <c r="A88" s="22"/>
      <c r="B88" s="76"/>
      <c r="C88" s="27"/>
      <c r="D88" s="86" t="s">
        <v>585</v>
      </c>
      <c r="E88" s="80">
        <v>1</v>
      </c>
      <c r="F88" s="15"/>
      <c r="G88" s="15"/>
      <c r="H88" s="15"/>
    </row>
    <row r="89" spans="1:8" ht="23.25">
      <c r="A89" s="22">
        <v>2</v>
      </c>
      <c r="B89" s="75" t="s">
        <v>67</v>
      </c>
      <c r="C89" s="27"/>
      <c r="D89" s="86" t="s">
        <v>342</v>
      </c>
      <c r="E89" s="78">
        <v>2</v>
      </c>
      <c r="F89" s="15"/>
      <c r="G89" s="15"/>
      <c r="H89" s="15"/>
    </row>
    <row r="90" spans="1:8" ht="22.5">
      <c r="A90" s="22"/>
      <c r="B90" s="75"/>
      <c r="C90" s="27"/>
      <c r="D90" s="65" t="s">
        <v>757</v>
      </c>
      <c r="E90" s="151">
        <v>1</v>
      </c>
      <c r="F90" s="15"/>
      <c r="G90" s="15"/>
      <c r="H90" s="15"/>
    </row>
    <row r="91" spans="1:8" ht="15">
      <c r="A91" s="22"/>
      <c r="B91" s="22"/>
      <c r="C91" s="27"/>
      <c r="D91" s="86" t="s">
        <v>343</v>
      </c>
      <c r="E91" s="78">
        <v>1</v>
      </c>
      <c r="F91" s="15"/>
      <c r="G91" s="15"/>
      <c r="H91" s="15"/>
    </row>
    <row r="92" spans="1:8" ht="15">
      <c r="A92" s="22">
        <v>3</v>
      </c>
      <c r="B92" s="77" t="s">
        <v>709</v>
      </c>
      <c r="C92" s="27"/>
      <c r="D92" s="65" t="s">
        <v>337</v>
      </c>
      <c r="E92" s="78">
        <v>1</v>
      </c>
      <c r="F92" s="15"/>
      <c r="G92" s="15"/>
      <c r="H92" s="15"/>
    </row>
    <row r="93" spans="1:8" ht="15">
      <c r="A93" s="22"/>
      <c r="B93" s="22"/>
      <c r="C93" s="27"/>
      <c r="D93" s="65" t="s">
        <v>338</v>
      </c>
      <c r="E93" s="78">
        <v>1</v>
      </c>
      <c r="F93" s="15"/>
      <c r="G93" s="15"/>
      <c r="H93" s="15"/>
    </row>
    <row r="94" spans="1:8" ht="15">
      <c r="A94" s="22"/>
      <c r="B94" s="22"/>
      <c r="C94" s="27"/>
      <c r="D94" s="65" t="s">
        <v>339</v>
      </c>
      <c r="E94" s="78">
        <v>1</v>
      </c>
      <c r="F94" s="15"/>
      <c r="G94" s="15"/>
      <c r="H94" s="15"/>
    </row>
    <row r="95" spans="1:8" ht="15">
      <c r="A95" s="22"/>
      <c r="B95" s="22"/>
      <c r="C95" s="27"/>
      <c r="D95" s="84" t="s">
        <v>349</v>
      </c>
      <c r="E95" s="80">
        <v>1</v>
      </c>
      <c r="F95" s="15"/>
      <c r="G95" s="15"/>
      <c r="H95" s="15"/>
    </row>
    <row r="96" spans="1:8" ht="15">
      <c r="A96" s="22">
        <v>4</v>
      </c>
      <c r="B96" s="76" t="s">
        <v>68</v>
      </c>
      <c r="C96" s="27"/>
      <c r="D96" s="65" t="s">
        <v>340</v>
      </c>
      <c r="E96" s="78">
        <v>1</v>
      </c>
      <c r="F96" s="15"/>
      <c r="G96" s="15"/>
      <c r="H96" s="15"/>
    </row>
    <row r="97" spans="1:8" ht="15">
      <c r="A97" s="22"/>
      <c r="B97" s="22"/>
      <c r="C97" s="27"/>
      <c r="D97" s="65" t="s">
        <v>341</v>
      </c>
      <c r="E97" s="78">
        <v>1</v>
      </c>
      <c r="F97" s="15"/>
      <c r="G97" s="15"/>
      <c r="H97" s="15"/>
    </row>
    <row r="98" spans="1:8" ht="15">
      <c r="A98" s="22">
        <v>5</v>
      </c>
      <c r="B98" s="76" t="s">
        <v>69</v>
      </c>
      <c r="C98" s="27"/>
      <c r="D98" s="79" t="s">
        <v>344</v>
      </c>
      <c r="E98" s="80">
        <v>1</v>
      </c>
      <c r="F98" s="15"/>
      <c r="G98" s="15"/>
      <c r="H98" s="15"/>
    </row>
    <row r="99" spans="1:8" ht="15">
      <c r="A99" s="145"/>
      <c r="B99" s="39"/>
      <c r="C99" s="109"/>
      <c r="D99" s="86" t="s">
        <v>345</v>
      </c>
      <c r="E99" s="80">
        <v>1</v>
      </c>
      <c r="F99" s="15"/>
      <c r="G99" s="15"/>
      <c r="H99" s="15"/>
    </row>
    <row r="100" spans="1:8" ht="15">
      <c r="A100" s="145"/>
      <c r="B100" s="39"/>
      <c r="C100" s="109"/>
      <c r="D100" s="86" t="s">
        <v>346</v>
      </c>
      <c r="E100" s="80">
        <v>1</v>
      </c>
      <c r="F100" s="15"/>
      <c r="G100" s="15"/>
      <c r="H100" s="15"/>
    </row>
    <row r="101" spans="1:8" ht="15">
      <c r="A101" s="145"/>
      <c r="B101" s="39"/>
      <c r="C101" s="109"/>
      <c r="D101" s="86" t="s">
        <v>347</v>
      </c>
      <c r="E101" s="80">
        <v>1</v>
      </c>
      <c r="F101" s="15"/>
      <c r="G101" s="15"/>
      <c r="H101" s="15"/>
    </row>
    <row r="102" spans="1:8" ht="15">
      <c r="A102" s="145"/>
      <c r="B102" s="39"/>
      <c r="C102" s="109"/>
      <c r="D102" s="86" t="s">
        <v>348</v>
      </c>
      <c r="E102" s="80">
        <v>1</v>
      </c>
      <c r="F102" s="15"/>
      <c r="G102" s="15"/>
      <c r="H102" s="15"/>
    </row>
    <row r="103" spans="1:8" ht="15">
      <c r="A103" s="22">
        <v>6</v>
      </c>
      <c r="B103" s="76" t="s">
        <v>70</v>
      </c>
      <c r="C103" s="27"/>
      <c r="D103" s="110" t="s">
        <v>622</v>
      </c>
      <c r="E103" s="111">
        <v>3</v>
      </c>
      <c r="F103" s="15"/>
      <c r="G103" s="15"/>
      <c r="H103" s="15"/>
    </row>
    <row r="104" spans="1:8" ht="15.75" thickBot="1">
      <c r="A104" s="22"/>
      <c r="B104" s="91"/>
      <c r="C104" s="27"/>
      <c r="D104" s="140" t="s">
        <v>623</v>
      </c>
      <c r="E104" s="115">
        <v>1</v>
      </c>
      <c r="F104" s="15"/>
      <c r="G104" s="15"/>
      <c r="H104" s="15"/>
    </row>
    <row r="105" spans="1:8" ht="15">
      <c r="A105" s="22">
        <v>7</v>
      </c>
      <c r="B105" s="76" t="s">
        <v>71</v>
      </c>
      <c r="C105" s="27"/>
      <c r="D105" s="84" t="s">
        <v>586</v>
      </c>
      <c r="E105" s="78">
        <v>1</v>
      </c>
      <c r="F105" s="15"/>
      <c r="G105" s="15"/>
      <c r="H105" s="15"/>
    </row>
    <row r="106" spans="1:8" ht="15">
      <c r="A106" s="22"/>
      <c r="B106" s="76"/>
      <c r="C106" s="27"/>
      <c r="D106" s="84" t="s">
        <v>587</v>
      </c>
      <c r="E106" s="78">
        <v>1</v>
      </c>
      <c r="F106" s="15"/>
      <c r="G106" s="15"/>
      <c r="H106" s="15"/>
    </row>
    <row r="107" spans="1:8" ht="15">
      <c r="A107" s="22"/>
      <c r="B107" s="76"/>
      <c r="C107" s="27"/>
      <c r="D107" s="84" t="s">
        <v>401</v>
      </c>
      <c r="E107" s="78">
        <v>1</v>
      </c>
      <c r="F107" s="15"/>
      <c r="G107" s="15"/>
      <c r="H107" s="15"/>
    </row>
    <row r="108" spans="1:8" ht="15">
      <c r="A108" s="22">
        <v>8</v>
      </c>
      <c r="B108" s="91" t="s">
        <v>72</v>
      </c>
      <c r="C108" s="27"/>
      <c r="D108" s="27"/>
      <c r="E108" s="22"/>
      <c r="F108" s="15"/>
      <c r="G108" s="15"/>
      <c r="H108" s="15"/>
    </row>
    <row r="109" spans="1:8" ht="15">
      <c r="A109" s="22">
        <v>9</v>
      </c>
      <c r="B109" s="76" t="s">
        <v>73</v>
      </c>
      <c r="C109" s="27"/>
      <c r="D109" s="84" t="s">
        <v>424</v>
      </c>
      <c r="E109" s="78">
        <v>1</v>
      </c>
      <c r="F109" s="15"/>
      <c r="G109" s="15"/>
      <c r="H109" s="15"/>
    </row>
    <row r="110" spans="1:8" ht="30">
      <c r="A110" s="22">
        <v>10</v>
      </c>
      <c r="B110" s="76" t="s">
        <v>708</v>
      </c>
      <c r="C110" s="27"/>
      <c r="D110" s="150" t="s">
        <v>633</v>
      </c>
      <c r="E110" s="111">
        <v>22</v>
      </c>
      <c r="F110" s="15"/>
      <c r="G110" s="15"/>
      <c r="H110" s="15"/>
    </row>
    <row r="111" spans="1:8" ht="15">
      <c r="A111" s="145"/>
      <c r="B111" s="39"/>
      <c r="C111" s="109"/>
      <c r="D111" s="86" t="s">
        <v>634</v>
      </c>
      <c r="E111" s="78">
        <v>1</v>
      </c>
      <c r="F111" s="15"/>
      <c r="G111" s="15"/>
      <c r="H111" s="15"/>
    </row>
    <row r="112" spans="1:8" ht="15">
      <c r="A112" s="145"/>
      <c r="B112" s="39"/>
      <c r="C112" s="109"/>
      <c r="D112" s="86" t="s">
        <v>635</v>
      </c>
      <c r="E112" s="78">
        <v>1</v>
      </c>
      <c r="F112" s="15"/>
      <c r="G112" s="15"/>
      <c r="H112" s="15"/>
    </row>
    <row r="113" spans="1:8" ht="15">
      <c r="A113" s="145"/>
      <c r="B113" s="39"/>
      <c r="C113" s="109"/>
      <c r="D113" s="86" t="s">
        <v>636</v>
      </c>
      <c r="E113" s="78">
        <v>1</v>
      </c>
      <c r="F113" s="15"/>
      <c r="G113" s="15"/>
      <c r="H113" s="15"/>
    </row>
    <row r="114" spans="1:8" ht="15">
      <c r="A114" s="145"/>
      <c r="B114" s="39"/>
      <c r="C114" s="109"/>
      <c r="D114" s="86" t="s">
        <v>637</v>
      </c>
      <c r="E114" s="78">
        <v>1</v>
      </c>
      <c r="F114" s="15"/>
      <c r="G114" s="15"/>
      <c r="H114" s="15"/>
    </row>
    <row r="115" spans="1:8" ht="15">
      <c r="A115" s="145"/>
      <c r="B115" s="39"/>
      <c r="C115" s="109"/>
      <c r="D115" s="86" t="s">
        <v>638</v>
      </c>
      <c r="E115" s="78">
        <v>1</v>
      </c>
      <c r="F115" s="15"/>
      <c r="G115" s="15"/>
      <c r="H115" s="15"/>
    </row>
    <row r="116" spans="1:8" ht="15">
      <c r="A116" s="145"/>
      <c r="B116" s="39"/>
      <c r="C116" s="109"/>
      <c r="D116" s="86" t="s">
        <v>639</v>
      </c>
      <c r="E116" s="78">
        <v>1</v>
      </c>
      <c r="F116" s="15"/>
      <c r="G116" s="15"/>
      <c r="H116" s="15"/>
    </row>
    <row r="117" spans="1:8" ht="15">
      <c r="A117" s="145"/>
      <c r="B117" s="39"/>
      <c r="C117" s="109"/>
      <c r="D117" s="86" t="s">
        <v>640</v>
      </c>
      <c r="E117" s="78">
        <v>1</v>
      </c>
      <c r="F117" s="15"/>
      <c r="G117" s="15"/>
      <c r="H117" s="15"/>
    </row>
    <row r="118" spans="1:8" ht="15">
      <c r="A118" s="145"/>
      <c r="B118" s="39"/>
      <c r="C118" s="109"/>
      <c r="D118" s="86" t="s">
        <v>667</v>
      </c>
      <c r="E118" s="78">
        <v>1</v>
      </c>
      <c r="F118" s="15"/>
      <c r="G118" s="15"/>
      <c r="H118" s="15"/>
    </row>
    <row r="119" spans="1:8" ht="15">
      <c r="A119" s="145"/>
      <c r="B119" s="39"/>
      <c r="C119" s="109"/>
      <c r="D119" s="86" t="s">
        <v>668</v>
      </c>
      <c r="E119" s="78">
        <v>1</v>
      </c>
      <c r="F119" s="15"/>
      <c r="G119" s="15"/>
      <c r="H119" s="15"/>
    </row>
    <row r="120" spans="1:8" ht="15">
      <c r="A120" s="145"/>
      <c r="B120" s="39"/>
      <c r="C120" s="109"/>
      <c r="D120" s="86" t="s">
        <v>669</v>
      </c>
      <c r="E120" s="78">
        <v>1</v>
      </c>
      <c r="F120" s="15"/>
      <c r="G120" s="15"/>
      <c r="H120" s="15"/>
    </row>
    <row r="121" spans="1:8" ht="23.25">
      <c r="A121" s="145"/>
      <c r="B121" s="39"/>
      <c r="C121" s="109"/>
      <c r="D121" s="86" t="s">
        <v>715</v>
      </c>
      <c r="E121" s="78">
        <v>1</v>
      </c>
      <c r="F121" s="15"/>
      <c r="G121" s="15"/>
      <c r="H121" s="15"/>
    </row>
    <row r="122" spans="1:8" ht="15">
      <c r="A122" s="145"/>
      <c r="B122" s="39"/>
      <c r="C122" s="109"/>
      <c r="D122" s="86" t="s">
        <v>716</v>
      </c>
      <c r="E122" s="78">
        <v>1</v>
      </c>
      <c r="F122" s="15"/>
      <c r="G122" s="15"/>
      <c r="H122" s="15"/>
    </row>
    <row r="123" spans="1:8" ht="15">
      <c r="A123" s="145"/>
      <c r="B123" s="39"/>
      <c r="C123" s="109"/>
      <c r="D123" s="86" t="s">
        <v>738</v>
      </c>
      <c r="E123" s="78">
        <v>1</v>
      </c>
      <c r="F123" s="15"/>
      <c r="G123" s="15"/>
      <c r="H123" s="15"/>
    </row>
    <row r="124" spans="1:8" ht="15">
      <c r="A124" s="145"/>
      <c r="B124" s="39"/>
      <c r="C124" s="109"/>
      <c r="D124" s="86" t="s">
        <v>739</v>
      </c>
      <c r="E124" s="78">
        <v>1</v>
      </c>
      <c r="F124" s="15"/>
      <c r="G124" s="15"/>
      <c r="H124" s="15"/>
    </row>
    <row r="125" spans="1:8" ht="15">
      <c r="A125" s="145"/>
      <c r="B125" s="39"/>
      <c r="C125" s="109"/>
      <c r="D125" s="86" t="s">
        <v>740</v>
      </c>
      <c r="E125" s="78">
        <v>1</v>
      </c>
      <c r="F125" s="15"/>
      <c r="G125" s="15"/>
      <c r="H125" s="15"/>
    </row>
    <row r="126" spans="1:8" ht="15">
      <c r="A126" s="145"/>
      <c r="B126" s="39"/>
      <c r="C126" s="109"/>
      <c r="D126" s="86" t="s">
        <v>741</v>
      </c>
      <c r="E126" s="78">
        <v>1</v>
      </c>
      <c r="F126" s="15"/>
      <c r="G126" s="15"/>
      <c r="H126" s="15"/>
    </row>
    <row r="127" spans="1:8" ht="13.5" customHeight="1">
      <c r="A127" s="145"/>
      <c r="B127" s="39"/>
      <c r="C127" s="109"/>
      <c r="D127" s="86" t="s">
        <v>742</v>
      </c>
      <c r="E127" s="78">
        <v>1</v>
      </c>
      <c r="F127" s="15"/>
      <c r="G127" s="15"/>
      <c r="H127" s="15"/>
    </row>
    <row r="128" spans="1:8" ht="15">
      <c r="A128" s="145"/>
      <c r="B128" s="39"/>
      <c r="C128" s="109"/>
      <c r="D128" s="86" t="s">
        <v>743</v>
      </c>
      <c r="E128" s="78">
        <v>1</v>
      </c>
      <c r="F128" s="15"/>
      <c r="G128" s="15"/>
      <c r="H128" s="15"/>
    </row>
    <row r="129" spans="1:8" ht="15">
      <c r="A129" s="145"/>
      <c r="B129" s="39"/>
      <c r="C129" s="109"/>
      <c r="D129" s="86" t="s">
        <v>744</v>
      </c>
      <c r="E129" s="78">
        <v>1</v>
      </c>
      <c r="F129" s="15"/>
      <c r="G129" s="15"/>
      <c r="H129" s="15"/>
    </row>
    <row r="130" spans="1:8" ht="15.75" thickBot="1">
      <c r="A130" s="145"/>
      <c r="B130" s="39"/>
      <c r="C130" s="109"/>
      <c r="D130" s="86" t="s">
        <v>745</v>
      </c>
      <c r="E130" s="115">
        <v>1</v>
      </c>
      <c r="F130" s="15"/>
      <c r="G130" s="15"/>
      <c r="H130" s="15"/>
    </row>
    <row r="131" spans="1:8" ht="15">
      <c r="A131" s="22">
        <v>11</v>
      </c>
      <c r="B131" s="76" t="s">
        <v>525</v>
      </c>
      <c r="C131" s="27"/>
      <c r="D131" s="65" t="s">
        <v>464</v>
      </c>
      <c r="E131" s="78">
        <v>22</v>
      </c>
      <c r="F131" s="14"/>
      <c r="G131" s="14"/>
      <c r="H131" s="14"/>
    </row>
    <row r="132" spans="1:8" s="106" customFormat="1" ht="24" thickBot="1">
      <c r="A132" s="145"/>
      <c r="B132" s="39"/>
      <c r="C132" s="109"/>
      <c r="D132" s="86" t="s">
        <v>465</v>
      </c>
      <c r="E132" s="78">
        <v>1</v>
      </c>
      <c r="F132" s="105"/>
      <c r="G132" s="105"/>
      <c r="H132" s="105"/>
    </row>
    <row r="133" spans="1:8" s="130" customFormat="1" ht="15.75" thickBot="1">
      <c r="A133" s="145"/>
      <c r="B133" s="39"/>
      <c r="C133" s="109"/>
      <c r="D133" s="86" t="s">
        <v>466</v>
      </c>
      <c r="E133" s="78">
        <v>1</v>
      </c>
      <c r="F133" s="129"/>
      <c r="G133" s="129"/>
      <c r="H133" s="129"/>
    </row>
    <row r="134" spans="1:8" ht="23.25">
      <c r="A134" s="145"/>
      <c r="B134" s="39"/>
      <c r="C134" s="109"/>
      <c r="D134" s="86" t="s">
        <v>467</v>
      </c>
      <c r="E134" s="78">
        <v>1</v>
      </c>
      <c r="F134" s="14"/>
      <c r="G134" s="14"/>
      <c r="H134" s="14"/>
    </row>
    <row r="135" spans="1:8" ht="15">
      <c r="A135" s="22">
        <v>12</v>
      </c>
      <c r="B135" s="77" t="s">
        <v>74</v>
      </c>
      <c r="C135" s="27"/>
      <c r="D135" s="84" t="s">
        <v>402</v>
      </c>
      <c r="E135" s="23">
        <v>1</v>
      </c>
      <c r="F135" s="14"/>
      <c r="G135" s="14"/>
      <c r="H135" s="14"/>
    </row>
    <row r="136" spans="1:8" ht="15">
      <c r="A136" s="22">
        <v>13</v>
      </c>
      <c r="B136" s="77" t="s">
        <v>75</v>
      </c>
      <c r="C136" s="27"/>
      <c r="D136" s="65" t="s">
        <v>292</v>
      </c>
      <c r="E136" s="78">
        <v>2</v>
      </c>
      <c r="F136" s="14"/>
      <c r="G136" s="14"/>
      <c r="H136" s="14"/>
    </row>
    <row r="137" spans="1:8" ht="15">
      <c r="A137" s="22"/>
      <c r="B137" s="77"/>
      <c r="C137" s="27"/>
      <c r="D137" s="65" t="s">
        <v>293</v>
      </c>
      <c r="E137" s="78">
        <v>1</v>
      </c>
      <c r="F137" s="14"/>
      <c r="G137" s="14"/>
      <c r="H137" s="14"/>
    </row>
    <row r="138" spans="1:8" ht="15.75" thickBot="1">
      <c r="A138" s="22"/>
      <c r="B138" s="77"/>
      <c r="C138" s="27"/>
      <c r="D138" s="65" t="s">
        <v>294</v>
      </c>
      <c r="E138" s="78">
        <v>1</v>
      </c>
      <c r="F138" s="14"/>
      <c r="G138" s="14"/>
      <c r="H138" s="14"/>
    </row>
    <row r="139" spans="1:5" s="130" customFormat="1" ht="15.75" thickBot="1">
      <c r="A139" s="22"/>
      <c r="B139" s="77"/>
      <c r="C139" s="27"/>
      <c r="D139" s="65" t="s">
        <v>336</v>
      </c>
      <c r="E139" s="78">
        <v>1</v>
      </c>
    </row>
    <row r="140" spans="1:8" ht="15.75" thickBot="1">
      <c r="A140" s="22">
        <v>14</v>
      </c>
      <c r="B140" s="77" t="s">
        <v>76</v>
      </c>
      <c r="C140" s="27"/>
      <c r="D140" s="84" t="s">
        <v>621</v>
      </c>
      <c r="E140" s="23">
        <v>1</v>
      </c>
      <c r="F140" s="107"/>
      <c r="G140" s="107"/>
      <c r="H140" s="107"/>
    </row>
    <row r="141" spans="1:5" s="130" customFormat="1" ht="15.75" thickBot="1">
      <c r="A141" s="22">
        <v>15</v>
      </c>
      <c r="B141" s="92" t="s">
        <v>77</v>
      </c>
      <c r="C141" s="27"/>
      <c r="D141" s="84"/>
      <c r="E141" s="23"/>
    </row>
    <row r="142" spans="1:5" s="130" customFormat="1" ht="23.25" thickBot="1">
      <c r="A142" s="22">
        <v>16</v>
      </c>
      <c r="B142" s="77" t="s">
        <v>78</v>
      </c>
      <c r="C142" s="27"/>
      <c r="D142" s="113" t="s">
        <v>624</v>
      </c>
      <c r="E142" s="78">
        <v>1</v>
      </c>
    </row>
    <row r="143" spans="1:8" ht="15.75" thickBot="1">
      <c r="A143" s="59">
        <v>17</v>
      </c>
      <c r="B143" s="98" t="s">
        <v>79</v>
      </c>
      <c r="C143" s="99"/>
      <c r="D143" s="139"/>
      <c r="E143" s="99"/>
      <c r="F143" s="107"/>
      <c r="G143" s="107"/>
      <c r="H143" s="107"/>
    </row>
    <row r="144" spans="1:8" ht="16.5" thickBot="1">
      <c r="A144" s="338" t="s">
        <v>705</v>
      </c>
      <c r="B144" s="339"/>
      <c r="C144" s="339"/>
      <c r="D144" s="339"/>
      <c r="E144" s="340"/>
      <c r="F144" s="107"/>
      <c r="G144" s="107"/>
      <c r="H144" s="107"/>
    </row>
    <row r="145" spans="1:8" ht="15">
      <c r="A145" s="38">
        <v>1</v>
      </c>
      <c r="B145" s="39" t="s">
        <v>80</v>
      </c>
      <c r="C145" s="108"/>
      <c r="D145" s="110" t="s">
        <v>403</v>
      </c>
      <c r="E145" s="111">
        <v>2</v>
      </c>
      <c r="F145" s="107"/>
      <c r="G145" s="107"/>
      <c r="H145" s="107"/>
    </row>
    <row r="146" spans="1:8" ht="15">
      <c r="A146" s="38"/>
      <c r="B146" s="39"/>
      <c r="C146" s="103"/>
      <c r="D146" s="112" t="s">
        <v>404</v>
      </c>
      <c r="E146" s="78">
        <v>2</v>
      </c>
      <c r="F146" s="107"/>
      <c r="G146" s="107"/>
      <c r="H146" s="107"/>
    </row>
    <row r="147" spans="1:8" ht="15">
      <c r="A147" s="38"/>
      <c r="B147" s="39"/>
      <c r="C147" s="103"/>
      <c r="D147" s="113" t="s">
        <v>405</v>
      </c>
      <c r="E147" s="78">
        <v>1</v>
      </c>
      <c r="F147" s="107"/>
      <c r="G147" s="107"/>
      <c r="H147" s="107"/>
    </row>
    <row r="148" spans="1:8" ht="15.75" thickBot="1">
      <c r="A148" s="41"/>
      <c r="B148" s="40"/>
      <c r="C148" s="118"/>
      <c r="D148" s="114" t="s">
        <v>406</v>
      </c>
      <c r="E148" s="115">
        <v>1</v>
      </c>
      <c r="F148" s="107"/>
      <c r="G148" s="107"/>
      <c r="H148" s="107"/>
    </row>
    <row r="149" spans="1:8" ht="15">
      <c r="A149" s="95">
        <v>2</v>
      </c>
      <c r="B149" s="39" t="s">
        <v>81</v>
      </c>
      <c r="C149" s="103"/>
      <c r="D149" s="123" t="s">
        <v>617</v>
      </c>
      <c r="E149" s="111">
        <v>22</v>
      </c>
      <c r="F149" s="107"/>
      <c r="G149" s="107"/>
      <c r="H149" s="107"/>
    </row>
    <row r="150" spans="1:8" ht="15.75" thickBot="1">
      <c r="A150" s="62"/>
      <c r="B150" s="40"/>
      <c r="C150" s="118"/>
      <c r="D150" s="124" t="s">
        <v>618</v>
      </c>
      <c r="E150" s="115">
        <v>1</v>
      </c>
      <c r="F150" s="107"/>
      <c r="G150" s="107"/>
      <c r="H150" s="107"/>
    </row>
    <row r="151" spans="1:8" ht="15.75" thickBot="1">
      <c r="A151" s="42">
        <v>3</v>
      </c>
      <c r="B151" s="125" t="s">
        <v>82</v>
      </c>
      <c r="C151" s="126"/>
      <c r="D151" s="127" t="s">
        <v>619</v>
      </c>
      <c r="E151" s="128">
        <v>22</v>
      </c>
      <c r="F151" s="107"/>
      <c r="G151" s="107"/>
      <c r="H151" s="107"/>
    </row>
    <row r="152" spans="1:8" ht="15">
      <c r="A152" s="117">
        <v>4</v>
      </c>
      <c r="B152" s="104" t="s">
        <v>83</v>
      </c>
      <c r="C152" s="99"/>
      <c r="D152" s="119" t="s">
        <v>407</v>
      </c>
      <c r="E152" s="78">
        <v>1</v>
      </c>
      <c r="F152" s="107"/>
      <c r="G152" s="107"/>
      <c r="H152" s="107"/>
    </row>
    <row r="153" spans="1:8" ht="23.25">
      <c r="A153" s="95"/>
      <c r="B153" s="39"/>
      <c r="C153" s="103"/>
      <c r="D153" s="120" t="s">
        <v>408</v>
      </c>
      <c r="E153" s="78">
        <v>1</v>
      </c>
      <c r="F153" s="107"/>
      <c r="G153" s="107"/>
      <c r="H153" s="107"/>
    </row>
    <row r="154" spans="1:8" ht="15">
      <c r="A154" s="95"/>
      <c r="B154" s="39"/>
      <c r="C154" s="103"/>
      <c r="D154" s="119" t="s">
        <v>409</v>
      </c>
      <c r="E154" s="78">
        <v>1</v>
      </c>
      <c r="F154" s="107"/>
      <c r="G154" s="107"/>
      <c r="H154" s="107"/>
    </row>
    <row r="155" spans="1:8" ht="15.75" thickBot="1">
      <c r="A155" s="62"/>
      <c r="B155" s="40"/>
      <c r="C155" s="118"/>
      <c r="D155" s="121" t="s">
        <v>410</v>
      </c>
      <c r="E155" s="115">
        <v>1</v>
      </c>
      <c r="F155" s="107"/>
      <c r="G155" s="107"/>
      <c r="H155" s="107"/>
    </row>
    <row r="156" spans="1:8" ht="15.75" thickBot="1">
      <c r="A156" s="59">
        <v>5</v>
      </c>
      <c r="B156" s="131" t="s">
        <v>84</v>
      </c>
      <c r="C156" s="99"/>
      <c r="D156" s="99"/>
      <c r="E156" s="99"/>
      <c r="F156" s="107"/>
      <c r="G156" s="107"/>
      <c r="H156" s="107"/>
    </row>
    <row r="157" spans="1:8" ht="30.75" thickBot="1">
      <c r="A157" s="44">
        <v>6</v>
      </c>
      <c r="B157" s="141" t="s">
        <v>85</v>
      </c>
      <c r="C157" s="126"/>
      <c r="D157" s="126"/>
      <c r="E157" s="128"/>
      <c r="F157" s="107"/>
      <c r="G157" s="107"/>
      <c r="H157" s="107"/>
    </row>
    <row r="158" spans="1:8" ht="15.75" thickBot="1">
      <c r="A158" s="38">
        <v>7</v>
      </c>
      <c r="B158" s="39" t="s">
        <v>86</v>
      </c>
      <c r="C158" s="103"/>
      <c r="D158" s="132" t="s">
        <v>620</v>
      </c>
      <c r="E158" s="133">
        <v>1</v>
      </c>
      <c r="F158" s="107"/>
      <c r="G158" s="107"/>
      <c r="H158" s="107"/>
    </row>
    <row r="159" spans="1:8" ht="15.75" thickBot="1">
      <c r="A159" s="44">
        <v>8</v>
      </c>
      <c r="B159" s="134" t="s">
        <v>87</v>
      </c>
      <c r="C159" s="126"/>
      <c r="D159" s="126"/>
      <c r="E159" s="128"/>
      <c r="F159" s="107"/>
      <c r="G159" s="107"/>
      <c r="H159" s="107"/>
    </row>
    <row r="160" spans="1:8" ht="15.75" thickBot="1">
      <c r="A160" s="44">
        <v>9</v>
      </c>
      <c r="B160" s="125" t="s">
        <v>88</v>
      </c>
      <c r="C160" s="126"/>
      <c r="D160" s="137" t="s">
        <v>615</v>
      </c>
      <c r="E160" s="128">
        <v>1</v>
      </c>
      <c r="F160" s="107"/>
      <c r="G160" s="107"/>
      <c r="H160" s="107"/>
    </row>
    <row r="161" spans="1:8" ht="15">
      <c r="A161" s="135">
        <v>10</v>
      </c>
      <c r="B161" s="138" t="s">
        <v>179</v>
      </c>
      <c r="C161" s="136"/>
      <c r="D161" s="79"/>
      <c r="E161" s="78"/>
      <c r="F161" s="107"/>
      <c r="G161" s="107"/>
      <c r="H161" s="107"/>
    </row>
    <row r="162" spans="1:5" ht="15">
      <c r="A162" s="100">
        <v>11</v>
      </c>
      <c r="B162" s="122" t="s">
        <v>180</v>
      </c>
      <c r="C162" s="25"/>
      <c r="D162" s="79"/>
      <c r="E162" s="78"/>
    </row>
    <row r="163" spans="1:5" ht="15">
      <c r="A163" s="100">
        <v>12</v>
      </c>
      <c r="B163" s="122" t="s">
        <v>181</v>
      </c>
      <c r="C163" s="25"/>
      <c r="D163" s="79"/>
      <c r="E163" s="78"/>
    </row>
    <row r="164" spans="1:5" ht="15">
      <c r="A164" s="100">
        <v>13</v>
      </c>
      <c r="B164" s="122" t="s">
        <v>182</v>
      </c>
      <c r="C164" s="25"/>
      <c r="D164" s="79"/>
      <c r="E164" s="78"/>
    </row>
    <row r="165" spans="1:5" ht="15">
      <c r="A165" s="100">
        <v>14</v>
      </c>
      <c r="B165" s="116" t="s">
        <v>183</v>
      </c>
      <c r="C165" s="25"/>
      <c r="D165" s="79"/>
      <c r="E165" s="78"/>
    </row>
    <row r="166" spans="1:5" ht="15">
      <c r="A166" s="100">
        <v>15</v>
      </c>
      <c r="B166" s="165" t="s">
        <v>184</v>
      </c>
      <c r="C166" s="25"/>
      <c r="D166" s="79" t="s">
        <v>48</v>
      </c>
      <c r="E166" s="78">
        <v>2</v>
      </c>
    </row>
    <row r="167" spans="1:5" ht="15">
      <c r="A167" s="100">
        <v>16</v>
      </c>
      <c r="B167" s="76" t="s">
        <v>185</v>
      </c>
      <c r="C167" s="25"/>
      <c r="D167" s="79" t="s">
        <v>625</v>
      </c>
      <c r="E167" s="78">
        <v>1</v>
      </c>
    </row>
    <row r="168" spans="1:5" ht="22.5">
      <c r="A168" s="145"/>
      <c r="B168" s="39"/>
      <c r="C168" s="109"/>
      <c r="D168" s="79" t="s">
        <v>626</v>
      </c>
      <c r="E168" s="78">
        <v>1</v>
      </c>
    </row>
    <row r="169" spans="1:5" ht="15">
      <c r="A169" s="100">
        <v>17</v>
      </c>
      <c r="B169" s="165" t="s">
        <v>186</v>
      </c>
      <c r="C169" s="25"/>
      <c r="D169" s="79"/>
      <c r="E169" s="78"/>
    </row>
    <row r="170" spans="1:5" ht="15">
      <c r="A170" s="100">
        <v>18</v>
      </c>
      <c r="B170" s="76" t="s">
        <v>187</v>
      </c>
      <c r="C170" s="25"/>
      <c r="D170" s="79" t="s">
        <v>616</v>
      </c>
      <c r="E170" s="78">
        <v>1</v>
      </c>
    </row>
    <row r="171" spans="1:5" ht="15">
      <c r="A171" s="100">
        <v>19</v>
      </c>
      <c r="B171" s="165" t="s">
        <v>188</v>
      </c>
      <c r="C171" s="25"/>
      <c r="D171" s="25"/>
      <c r="E171" s="100"/>
    </row>
    <row r="172" spans="1:5" ht="15.75" thickBot="1">
      <c r="A172" s="142">
        <v>20</v>
      </c>
      <c r="B172" s="131" t="s">
        <v>189</v>
      </c>
      <c r="C172" s="54"/>
      <c r="D172" s="290"/>
      <c r="E172" s="142"/>
    </row>
    <row r="173" spans="1:5" ht="15">
      <c r="A173" s="143">
        <v>21</v>
      </c>
      <c r="B173" s="37" t="s">
        <v>190</v>
      </c>
      <c r="C173" s="144"/>
      <c r="D173" s="289" t="s">
        <v>746</v>
      </c>
      <c r="E173" s="78">
        <v>22</v>
      </c>
    </row>
    <row r="174" spans="1:5" ht="22.5">
      <c r="A174" s="145"/>
      <c r="B174" s="39"/>
      <c r="C174" s="109"/>
      <c r="D174" s="289" t="s">
        <v>747</v>
      </c>
      <c r="E174" s="78">
        <v>1</v>
      </c>
    </row>
    <row r="175" spans="1:5" ht="15">
      <c r="A175" s="145"/>
      <c r="B175" s="39"/>
      <c r="C175" s="109"/>
      <c r="D175" s="289" t="s">
        <v>748</v>
      </c>
      <c r="E175" s="78">
        <v>1</v>
      </c>
    </row>
    <row r="176" spans="1:5" ht="15">
      <c r="A176" s="145"/>
      <c r="B176" s="39"/>
      <c r="C176" s="109"/>
      <c r="D176" s="289" t="s">
        <v>749</v>
      </c>
      <c r="E176" s="78">
        <v>1</v>
      </c>
    </row>
    <row r="177" spans="1:5" ht="22.5">
      <c r="A177" s="145"/>
      <c r="B177" s="39"/>
      <c r="C177" s="109"/>
      <c r="D177" s="159" t="s">
        <v>49</v>
      </c>
      <c r="E177" s="78">
        <v>1</v>
      </c>
    </row>
    <row r="178" spans="1:5" ht="15">
      <c r="A178" s="145"/>
      <c r="B178" s="39"/>
      <c r="C178" s="109"/>
      <c r="D178" s="159" t="s">
        <v>750</v>
      </c>
      <c r="E178" s="78">
        <v>1</v>
      </c>
    </row>
    <row r="179" spans="1:5" ht="15">
      <c r="A179" s="145"/>
      <c r="B179" s="39"/>
      <c r="C179" s="109"/>
      <c r="D179" s="159" t="s">
        <v>751</v>
      </c>
      <c r="E179" s="78">
        <v>1</v>
      </c>
    </row>
    <row r="180" spans="1:5" ht="15">
      <c r="A180" s="145"/>
      <c r="B180" s="39"/>
      <c r="C180" s="109"/>
      <c r="D180" s="159" t="s">
        <v>752</v>
      </c>
      <c r="E180" s="78">
        <v>1</v>
      </c>
    </row>
    <row r="181" spans="1:5" ht="15">
      <c r="A181" s="145"/>
      <c r="B181" s="39"/>
      <c r="C181" s="109"/>
      <c r="D181" s="159" t="s">
        <v>753</v>
      </c>
      <c r="E181" s="78">
        <v>1</v>
      </c>
    </row>
    <row r="182" spans="1:5" ht="15">
      <c r="A182" s="145"/>
      <c r="B182" s="39"/>
      <c r="C182" s="109"/>
      <c r="D182" s="289" t="s">
        <v>754</v>
      </c>
      <c r="E182" s="78">
        <v>1</v>
      </c>
    </row>
    <row r="183" spans="1:5" ht="15">
      <c r="A183" s="145"/>
      <c r="B183" s="39"/>
      <c r="C183" s="109"/>
      <c r="D183" s="289" t="s">
        <v>755</v>
      </c>
      <c r="E183" s="78">
        <v>1</v>
      </c>
    </row>
    <row r="184" spans="1:5" ht="15">
      <c r="A184" s="145"/>
      <c r="B184" s="39"/>
      <c r="C184" s="109"/>
      <c r="D184" s="289" t="s">
        <v>756</v>
      </c>
      <c r="E184" s="78">
        <v>1</v>
      </c>
    </row>
    <row r="185" spans="1:5" ht="23.25" thickBot="1">
      <c r="A185" s="148">
        <v>22</v>
      </c>
      <c r="B185" s="50" t="s">
        <v>516</v>
      </c>
      <c r="C185" s="149"/>
      <c r="D185" s="291" t="s">
        <v>50</v>
      </c>
      <c r="E185" s="133">
        <v>2</v>
      </c>
    </row>
    <row r="186" spans="1:5" ht="22.5">
      <c r="A186" s="143">
        <v>23</v>
      </c>
      <c r="B186" s="37" t="s">
        <v>517</v>
      </c>
      <c r="C186" s="144"/>
      <c r="D186" s="292" t="s">
        <v>629</v>
      </c>
      <c r="E186" s="73">
        <v>1</v>
      </c>
    </row>
    <row r="187" spans="1:5" ht="15">
      <c r="A187" s="145"/>
      <c r="B187" s="39"/>
      <c r="C187" s="109"/>
      <c r="D187" s="159" t="s">
        <v>628</v>
      </c>
      <c r="E187" s="90">
        <v>1</v>
      </c>
    </row>
    <row r="188" spans="1:5" ht="15">
      <c r="A188" s="145"/>
      <c r="B188" s="39"/>
      <c r="C188" s="109"/>
      <c r="D188" s="159" t="s">
        <v>627</v>
      </c>
      <c r="E188" s="90">
        <v>1</v>
      </c>
    </row>
    <row r="189" spans="1:5" ht="15">
      <c r="A189" s="145"/>
      <c r="B189" s="39"/>
      <c r="C189" s="109"/>
      <c r="D189" s="159" t="s">
        <v>630</v>
      </c>
      <c r="E189" s="90">
        <v>1</v>
      </c>
    </row>
    <row r="190" spans="1:5" ht="15.75" thickBot="1">
      <c r="A190" s="146"/>
      <c r="B190" s="40"/>
      <c r="C190" s="147"/>
      <c r="D190" s="293" t="s">
        <v>631</v>
      </c>
      <c r="E190" s="74">
        <v>1</v>
      </c>
    </row>
    <row r="191" spans="1:5" ht="15">
      <c r="A191" s="135">
        <v>24</v>
      </c>
      <c r="B191" s="102" t="s">
        <v>518</v>
      </c>
      <c r="C191" s="136"/>
      <c r="D191" s="294" t="s">
        <v>632</v>
      </c>
      <c r="E191" s="111">
        <v>1</v>
      </c>
    </row>
    <row r="192" spans="1:5" ht="12.75">
      <c r="A192" s="101"/>
      <c r="E192" s="109"/>
    </row>
  </sheetData>
  <sheetProtection/>
  <mergeCells count="5">
    <mergeCell ref="A144:E144"/>
    <mergeCell ref="A2:E2"/>
    <mergeCell ref="F2:H2"/>
    <mergeCell ref="A64:E64"/>
    <mergeCell ref="A84:E84"/>
  </mergeCells>
  <printOptions/>
  <pageMargins left="0.5905511811023623" right="0.5905511811023623" top="0.984251968503937" bottom="0.5905511811023623" header="0" footer="0"/>
  <pageSetup horizontalDpi="600" verticalDpi="600" orientation="landscape" paperSize="9" scale="74" r:id="rId1"/>
  <rowBreaks count="3" manualBreakCount="3">
    <brk id="11" max="7" man="1"/>
    <brk id="45" max="7" man="1"/>
    <brk id="81" max="7" man="1"/>
  </rowBreaks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6" width="8.75390625" style="0" customWidth="1"/>
  </cols>
  <sheetData>
    <row r="1" ht="9" customHeight="1">
      <c r="A1" s="240"/>
    </row>
    <row r="2" spans="1:5" ht="18" customHeight="1">
      <c r="A2" s="349" t="s">
        <v>178</v>
      </c>
      <c r="B2" s="349"/>
      <c r="C2" s="349"/>
      <c r="D2" s="349"/>
      <c r="E2" s="349"/>
    </row>
    <row r="3" ht="9" customHeight="1" thickBot="1"/>
    <row r="4" spans="1:6" ht="30" customHeight="1" thickBot="1">
      <c r="A4" s="156" t="s">
        <v>524</v>
      </c>
      <c r="B4" s="156" t="s">
        <v>550</v>
      </c>
      <c r="C4" s="157" t="s">
        <v>551</v>
      </c>
      <c r="D4" s="157" t="s">
        <v>552</v>
      </c>
      <c r="E4" s="157" t="s">
        <v>553</v>
      </c>
      <c r="F4" s="210" t="s">
        <v>666</v>
      </c>
    </row>
    <row r="5" spans="1:6" ht="13.5" customHeight="1" thickBot="1">
      <c r="A5" s="215">
        <v>1</v>
      </c>
      <c r="B5" s="216" t="s">
        <v>471</v>
      </c>
      <c r="C5" s="217">
        <f>SUM('гум,соц-эк'!E5:E20)</f>
        <v>96</v>
      </c>
      <c r="D5" s="217">
        <f>SUM('гум,соц-эк'!I5:I20)</f>
        <v>81</v>
      </c>
      <c r="E5" s="218">
        <f>SUM('гум,соц-эк'!H5:H20)*100/'гум,соц-эк'!C5</f>
        <v>237.5</v>
      </c>
      <c r="F5" s="218">
        <f>SUM('гум,соц-эк'!H5:H20)/'гум,соц-эк'!C5</f>
        <v>2.375</v>
      </c>
    </row>
    <row r="6" spans="1:6" ht="13.5" customHeight="1" thickBot="1">
      <c r="A6" s="215">
        <v>2</v>
      </c>
      <c r="B6" s="216" t="s">
        <v>647</v>
      </c>
      <c r="C6" s="217">
        <f>SUM('гум,соц-эк'!E21:E44)</f>
        <v>199</v>
      </c>
      <c r="D6" s="217">
        <f>SUM('гум,соц-эк'!I21:I44)</f>
        <v>159</v>
      </c>
      <c r="E6" s="218">
        <f>SUM('гум,соц-эк'!H21:H44)*100/'гум,соц-эк'!C21</f>
        <v>436</v>
      </c>
      <c r="F6" s="218">
        <f>SUM('гум,соц-эк'!H21:H44)/'гум,соц-эк'!C21</f>
        <v>4.36</v>
      </c>
    </row>
    <row r="7" spans="1:6" ht="13.5" customHeight="1" thickBot="1">
      <c r="A7" s="215">
        <v>3</v>
      </c>
      <c r="B7" s="216" t="s">
        <v>648</v>
      </c>
      <c r="C7" s="217">
        <f>SUM('гум,соц-эк'!E45:E50)</f>
        <v>39</v>
      </c>
      <c r="D7" s="217">
        <f>SUM('гум,соц-эк'!I45:I50)</f>
        <v>34</v>
      </c>
      <c r="E7" s="218">
        <f>SUM('гум,соц-эк'!H45:H50)*100/'гум,соц-эк'!C45</f>
        <v>132</v>
      </c>
      <c r="F7" s="218">
        <f>SUM('гум,соц-эк'!H45:H50)/'гум,соц-эк'!C45</f>
        <v>1.32</v>
      </c>
    </row>
    <row r="8" spans="1:6" ht="13.5" customHeight="1" thickBot="1">
      <c r="A8" s="215">
        <v>4</v>
      </c>
      <c r="B8" s="216" t="s">
        <v>29</v>
      </c>
      <c r="C8" s="217">
        <f>SUM('гум,соц-эк'!E51:E73)</f>
        <v>294</v>
      </c>
      <c r="D8" s="217">
        <f>SUM('гум,соц-эк'!I51:I73)</f>
        <v>150</v>
      </c>
      <c r="E8" s="218">
        <f>SUM('гум,соц-эк'!H51:H73)*100/'гум,соц-эк'!C51</f>
        <v>105.4054054054054</v>
      </c>
      <c r="F8" s="218">
        <f>SUM('гум,соц-эк'!H51:H73)/'гум,соц-эк'!C51</f>
        <v>1.054054054054054</v>
      </c>
    </row>
    <row r="9" spans="1:6" ht="13.5" thickBot="1">
      <c r="A9" s="215">
        <v>5</v>
      </c>
      <c r="B9" s="216" t="s">
        <v>526</v>
      </c>
      <c r="C9" s="217">
        <f>SUM('гум,соц-эк'!E74:E82)</f>
        <v>57</v>
      </c>
      <c r="D9" s="217">
        <f>SUM('гум,соц-эк'!I74:I82)</f>
        <v>53</v>
      </c>
      <c r="E9" s="218">
        <f>SUM('гум,соц-эк'!H74:H82)*100/'гум,соц-эк'!C74</f>
        <v>56.75675675675676</v>
      </c>
      <c r="F9" s="218">
        <f>SUM('гум,соц-эк'!H74:H82)/'гум,соц-эк'!C74</f>
        <v>0.5675675675675675</v>
      </c>
    </row>
    <row r="10" spans="1:6" ht="26.25" thickBot="1">
      <c r="A10" s="215">
        <v>6</v>
      </c>
      <c r="B10" s="216" t="s">
        <v>649</v>
      </c>
      <c r="C10" s="217">
        <f>SUM('гум,соц-эк'!E83:E90)</f>
        <v>17</v>
      </c>
      <c r="D10" s="217">
        <f>SUM('гум,соц-эк'!I83:I90)</f>
        <v>8</v>
      </c>
      <c r="E10" s="218">
        <f>SUM('гум,соц-эк'!H83:H90)*100/'гум,соц-эк'!C83</f>
        <v>8.333333333333334</v>
      </c>
      <c r="F10" s="218">
        <f>SUM('гум,соц-эк'!H83:H90)/'гум,соц-эк'!C83</f>
        <v>0.08333333333333333</v>
      </c>
    </row>
    <row r="11" spans="1:6" ht="13.5" thickBot="1">
      <c r="A11" s="215">
        <v>7</v>
      </c>
      <c r="B11" s="216" t="s">
        <v>470</v>
      </c>
      <c r="C11" s="217">
        <f>SUM('гум,соц-эк'!E91:E99)</f>
        <v>69</v>
      </c>
      <c r="D11" s="217">
        <f>SUM('гум,соц-эк'!I91:I99)</f>
        <v>69</v>
      </c>
      <c r="E11" s="218">
        <f>SUM('гум,соц-эк'!H91:H99)*100/'гум,соц-эк'!C91</f>
        <v>212</v>
      </c>
      <c r="F11" s="218">
        <f>SUM('гум,соц-эк'!H91:H99)/'гум,соц-эк'!C91</f>
        <v>2.12</v>
      </c>
    </row>
    <row r="12" spans="1:6" ht="13.5" thickBot="1">
      <c r="A12" s="215">
        <v>8</v>
      </c>
      <c r="B12" s="216" t="s">
        <v>650</v>
      </c>
      <c r="C12" s="217">
        <f>SUM('гум,соц-эк'!E100:E105)</f>
        <v>6</v>
      </c>
      <c r="D12" s="217">
        <f>SUM('гум,соц-эк'!I100:I105)</f>
        <v>1</v>
      </c>
      <c r="E12" s="218">
        <f>SUM('гум,соц-эк'!H100:H105)*100/'гум,соц-эк'!C100</f>
        <v>0</v>
      </c>
      <c r="F12" s="218">
        <f>SUM('гум,соц-эк'!H100:H105)/'гум,соц-эк'!C100</f>
        <v>0</v>
      </c>
    </row>
    <row r="13" spans="1:6" ht="13.5" thickBot="1">
      <c r="A13" s="211">
        <v>9</v>
      </c>
      <c r="B13" s="212" t="s">
        <v>473</v>
      </c>
      <c r="C13" s="213">
        <f>SUM('мат и естеств'!E2:E17)</f>
        <v>111</v>
      </c>
      <c r="D13" s="213">
        <f>SUM('мат и естеств'!I2:I17)</f>
        <v>101</v>
      </c>
      <c r="E13" s="214">
        <f>SUM('мат и естеств'!H2:H17)*100/'мат и естеств'!C2</f>
        <v>176</v>
      </c>
      <c r="F13" s="214">
        <f>SUM('мат и естеств'!H2:H17)/'мат и естеств'!C2</f>
        <v>1.76</v>
      </c>
    </row>
    <row r="14" spans="1:6" ht="13.5" thickBot="1">
      <c r="A14" s="211">
        <v>10</v>
      </c>
      <c r="B14" s="212" t="s">
        <v>85</v>
      </c>
      <c r="C14" s="213">
        <f>SUM('мат и естеств'!E18:E24)</f>
        <v>45</v>
      </c>
      <c r="D14" s="213">
        <f>SUM('мат и естеств'!I18:I24)</f>
        <v>35</v>
      </c>
      <c r="E14" s="214">
        <f>SUM('мат и естеств'!H18:H24)*100/'мат и естеств'!C18</f>
        <v>170.83333333333334</v>
      </c>
      <c r="F14" s="214">
        <f>SUM('мат и естеств'!H18:H24)/'мат и естеств'!C18</f>
        <v>1.7083333333333333</v>
      </c>
    </row>
    <row r="15" spans="1:6" ht="13.5" thickBot="1">
      <c r="A15" s="211">
        <v>11</v>
      </c>
      <c r="B15" s="212" t="s">
        <v>537</v>
      </c>
      <c r="C15" s="213">
        <f>SUM('мат и естеств'!E25:E35)</f>
        <v>32</v>
      </c>
      <c r="D15" s="213">
        <f>SUM('мат и естеств'!I25:I35)</f>
        <v>31</v>
      </c>
      <c r="E15" s="214">
        <f>SUM('мат и естеств'!H25:H35)*100/'мат и естеств'!C25</f>
        <v>48</v>
      </c>
      <c r="F15" s="214">
        <f>SUM('мат и естеств'!H25:H35)/'мат и естеств'!C25</f>
        <v>0.48</v>
      </c>
    </row>
    <row r="16" spans="1:6" ht="13.5" thickBot="1">
      <c r="A16" s="211">
        <v>12</v>
      </c>
      <c r="B16" s="212" t="s">
        <v>474</v>
      </c>
      <c r="C16" s="213">
        <f>SUM('мат и естеств'!E36:E42)</f>
        <v>29</v>
      </c>
      <c r="D16" s="213">
        <f>SUM('мат и естеств'!I36:I42)</f>
        <v>25</v>
      </c>
      <c r="E16" s="214">
        <f>SUM('мат и естеств'!H36:H42)*100/'мат и естеств'!C36</f>
        <v>88</v>
      </c>
      <c r="F16" s="214">
        <f>SUM('мат и естеств'!H36:H42)/'мат и естеств'!C36</f>
        <v>0.88</v>
      </c>
    </row>
    <row r="17" spans="1:6" ht="13.5" thickBot="1">
      <c r="A17" s="219">
        <v>13</v>
      </c>
      <c r="B17" s="220" t="s">
        <v>612</v>
      </c>
      <c r="C17" s="221">
        <f>SUM(проф!E3:E12)</f>
        <v>44</v>
      </c>
      <c r="D17" s="221">
        <f>SUM(проф!I3:I12)</f>
        <v>41</v>
      </c>
      <c r="E17" s="222">
        <f>SUM(проф!H3:H12)*100/проф!C3</f>
        <v>52</v>
      </c>
      <c r="F17" s="222">
        <f>SUM(проф!H3:H12)/проф!C3</f>
        <v>0.52</v>
      </c>
    </row>
    <row r="18" spans="1:6" ht="13.5" thickBot="1">
      <c r="A18" s="219">
        <v>14</v>
      </c>
      <c r="B18" s="220" t="s">
        <v>68</v>
      </c>
      <c r="C18" s="221">
        <f>SUM(проф!E13:E30)</f>
        <v>45</v>
      </c>
      <c r="D18" s="221">
        <f>SUM(проф!I13:I30)</f>
        <v>27</v>
      </c>
      <c r="E18" s="222">
        <f>SUM(проф!H13:H30)*100/проф!C13</f>
        <v>28</v>
      </c>
      <c r="F18" s="222">
        <f>SUM(проф!H13:H30)/проф!C13</f>
        <v>0.28</v>
      </c>
    </row>
    <row r="19" spans="1:6" ht="13.5" thickBot="1">
      <c r="A19" s="219">
        <v>15</v>
      </c>
      <c r="B19" s="220" t="s">
        <v>709</v>
      </c>
      <c r="C19" s="221">
        <f>SUM(проф!E31:E46)</f>
        <v>59</v>
      </c>
      <c r="D19" s="221">
        <f>SUM(проф!I31:I46)</f>
        <v>43</v>
      </c>
      <c r="E19" s="222">
        <f>SUM(проф!H31:H46)*100/проф!C31</f>
        <v>40</v>
      </c>
      <c r="F19" s="222">
        <f>SUM(проф!H31:H46)/проф!C31</f>
        <v>0.4</v>
      </c>
    </row>
    <row r="20" spans="1:6" ht="13.5" thickBot="1">
      <c r="A20" s="219">
        <v>16</v>
      </c>
      <c r="B20" s="220" t="s">
        <v>30</v>
      </c>
      <c r="C20" s="221">
        <f>SUM(проф!E47:E64)</f>
        <v>36</v>
      </c>
      <c r="D20" s="221">
        <f>SUM(проф!I47:I64)</f>
        <v>32</v>
      </c>
      <c r="E20" s="222">
        <f>SUM(проф!H47:H64)*100/проф!C47</f>
        <v>80</v>
      </c>
      <c r="F20" s="222">
        <f>SUM(проф!H47:H64)/проф!C47</f>
        <v>0.8</v>
      </c>
    </row>
    <row r="21" spans="1:6" ht="13.5" thickBot="1">
      <c r="A21" s="219">
        <v>17</v>
      </c>
      <c r="B21" s="220" t="s">
        <v>708</v>
      </c>
      <c r="C21" s="221">
        <f>SUM(проф!E65:E71)</f>
        <v>30</v>
      </c>
      <c r="D21" s="221">
        <f>SUM(проф!I65:I71)</f>
        <v>29</v>
      </c>
      <c r="E21" s="222">
        <f>SUM(проф!H65:H71)*100/проф!C65</f>
        <v>83.33333333333333</v>
      </c>
      <c r="F21" s="222">
        <f>SUM(проф!H65:H71)/проф!C65</f>
        <v>0.8333333333333334</v>
      </c>
    </row>
    <row r="22" spans="1:6" ht="13.5" thickBot="1">
      <c r="A22" s="219">
        <v>18</v>
      </c>
      <c r="B22" s="220" t="s">
        <v>613</v>
      </c>
      <c r="C22" s="221">
        <f>SUM(проф!E72:E84)</f>
        <v>53</v>
      </c>
      <c r="D22" s="221">
        <f>SUM(проф!I72:I84)</f>
        <v>26</v>
      </c>
      <c r="E22" s="222">
        <f>SUM(проф!H72:H84)*100/проф!C72</f>
        <v>45.833333333333336</v>
      </c>
      <c r="F22" s="222">
        <f>SUM(проф!H72:H84)/проф!C72</f>
        <v>0.4583333333333333</v>
      </c>
    </row>
    <row r="23" spans="1:6" ht="13.5" thickBot="1">
      <c r="A23" s="219">
        <v>19</v>
      </c>
      <c r="B23" s="220" t="s">
        <v>31</v>
      </c>
      <c r="C23" s="221">
        <f>SUM(проф!E85:E99)</f>
        <v>50</v>
      </c>
      <c r="D23" s="221">
        <f>SUM(проф!I85:I99)</f>
        <v>23</v>
      </c>
      <c r="E23" s="222">
        <f>SUM(проф!H85:H99)*100/проф!C85</f>
        <v>40</v>
      </c>
      <c r="F23" s="222">
        <f>SUM(проф!H85:H99)/проф!C85</f>
        <v>0.4</v>
      </c>
    </row>
    <row r="24" spans="1:6" ht="26.25" thickBot="1">
      <c r="A24" s="219">
        <v>20</v>
      </c>
      <c r="B24" s="220" t="s">
        <v>32</v>
      </c>
      <c r="C24" s="221">
        <f>SUM(проф!E100:E103)</f>
        <v>11</v>
      </c>
      <c r="D24" s="221">
        <f>SUM(проф!I100:I103)</f>
        <v>11</v>
      </c>
      <c r="E24" s="222">
        <f>SUM(проф!H100:H103)*100/проф!C100</f>
        <v>0</v>
      </c>
      <c r="F24" s="222">
        <f>SUM(проф!H100:H103)/проф!C100</f>
        <v>0</v>
      </c>
    </row>
    <row r="25" spans="1:6" ht="13.5" thickBot="1">
      <c r="A25" s="219">
        <v>21</v>
      </c>
      <c r="B25" s="220" t="s">
        <v>33</v>
      </c>
      <c r="C25" s="221">
        <f>SUM(проф!E104:E110)</f>
        <v>8</v>
      </c>
      <c r="D25" s="221">
        <f>SUM(проф!I104:I110)</f>
        <v>4</v>
      </c>
      <c r="E25" s="222">
        <f>SUM(проф!H104:H110)*100/проф!C104</f>
        <v>0</v>
      </c>
      <c r="F25" s="222">
        <f>SUM(проф!H104:H110)/проф!C104</f>
        <v>0</v>
      </c>
    </row>
    <row r="26" spans="1:6" ht="13.5" thickBot="1">
      <c r="A26" s="219">
        <v>22</v>
      </c>
      <c r="B26" s="220" t="s">
        <v>525</v>
      </c>
      <c r="C26" s="221">
        <f>SUM(проф!E111:E123)</f>
        <v>65</v>
      </c>
      <c r="D26" s="221">
        <f>SUM(проф!I111:I123)</f>
        <v>65</v>
      </c>
      <c r="E26" s="222">
        <f>SUM(проф!H111:H123)*100/проф!C111</f>
        <v>216.66666666666666</v>
      </c>
      <c r="F26" s="222">
        <f>SUM(проф!H111:H123)/проф!C111</f>
        <v>2.1666666666666665</v>
      </c>
    </row>
    <row r="27" spans="1:6" ht="13.5" thickBot="1">
      <c r="A27" s="219">
        <v>23</v>
      </c>
      <c r="B27" s="220" t="s">
        <v>66</v>
      </c>
      <c r="C27" s="221">
        <f>SUM(проф!E124:E138)</f>
        <v>42</v>
      </c>
      <c r="D27" s="221">
        <f>SUM(проф!I124:I138)</f>
        <v>31</v>
      </c>
      <c r="E27" s="222">
        <f>SUM(проф!H124:H138)*100/проф!C124</f>
        <v>4</v>
      </c>
      <c r="F27" s="222">
        <f>SUM(проф!H124:H138)/проф!C124</f>
        <v>0.04</v>
      </c>
    </row>
    <row r="28" spans="1:6" ht="13.5" thickBot="1">
      <c r="A28" s="219">
        <v>24</v>
      </c>
      <c r="B28" s="220" t="s">
        <v>78</v>
      </c>
      <c r="C28" s="221">
        <f>SUM(проф!E139:E141)</f>
        <v>7</v>
      </c>
      <c r="D28" s="221">
        <f>SUM(проф!I139:I141)</f>
        <v>5</v>
      </c>
      <c r="E28" s="222">
        <f>SUM(проф!H139:H141)*100/проф!C139</f>
        <v>0</v>
      </c>
      <c r="F28" s="222">
        <f>SUM(проф!H139:H141)/проф!C139</f>
        <v>0</v>
      </c>
    </row>
    <row r="29" spans="1:6" ht="13.5" thickBot="1">
      <c r="A29" s="219">
        <v>25</v>
      </c>
      <c r="B29" s="220" t="s">
        <v>75</v>
      </c>
      <c r="C29" s="221">
        <f>SUM(проф!E142:E156)</f>
        <v>55</v>
      </c>
      <c r="D29" s="221">
        <f>SUM(проф!I142:I156)</f>
        <v>36</v>
      </c>
      <c r="E29" s="222">
        <f>SUM(проф!H142:H156)*100/проф!C142</f>
        <v>80</v>
      </c>
      <c r="F29" s="222">
        <f>SUM(проф!H142:H156)/проф!C142</f>
        <v>0.8</v>
      </c>
    </row>
    <row r="30" spans="1:6" ht="13.5" thickBot="1">
      <c r="A30" s="219">
        <v>26</v>
      </c>
      <c r="B30" s="220" t="s">
        <v>9</v>
      </c>
      <c r="C30" s="221">
        <f>SUM(проф!E157:E164)</f>
        <v>17</v>
      </c>
      <c r="D30" s="221">
        <f>SUM(проф!I157:I164)</f>
        <v>17</v>
      </c>
      <c r="E30" s="222">
        <f>SUM(проф!H157:H164)*100/проф!C157</f>
        <v>0</v>
      </c>
      <c r="F30" s="222">
        <f>SUM(проф!H157:H164)/проф!C157</f>
        <v>0</v>
      </c>
    </row>
    <row r="31" spans="1:6" ht="13.5" thickBot="1">
      <c r="A31" s="219">
        <v>27</v>
      </c>
      <c r="B31" s="220" t="s">
        <v>34</v>
      </c>
      <c r="C31" s="221">
        <f>SUM(проф!E165:E167)</f>
        <v>3</v>
      </c>
      <c r="D31" s="221">
        <f>SUM(проф!I165:I167)</f>
        <v>1</v>
      </c>
      <c r="E31" s="222">
        <f>SUM(проф!H165:H167)*100/проф!C165</f>
        <v>0</v>
      </c>
      <c r="F31" s="222">
        <f>SUM(проф!H165:H167)/проф!C165</f>
        <v>0</v>
      </c>
    </row>
    <row r="32" spans="1:6" ht="13.5" thickBot="1">
      <c r="A32" s="219">
        <v>28</v>
      </c>
      <c r="B32" s="220" t="s">
        <v>184</v>
      </c>
      <c r="C32" s="221">
        <f>SUM(проф!E168:E186)</f>
        <v>72</v>
      </c>
      <c r="D32" s="221">
        <f>SUM(проф!I168:I186)</f>
        <v>58</v>
      </c>
      <c r="E32" s="222">
        <f>SUM(проф!H168:H186)*100/проф!C168</f>
        <v>120</v>
      </c>
      <c r="F32" s="222">
        <f>SUM(проф!H168:H186)/проф!C168</f>
        <v>1.2</v>
      </c>
    </row>
    <row r="33" spans="1:6" ht="13.5" thickBot="1">
      <c r="A33" s="219">
        <v>29</v>
      </c>
      <c r="B33" s="220" t="s">
        <v>11</v>
      </c>
      <c r="C33" s="221">
        <f>SUM(проф!E187:E195)</f>
        <v>23</v>
      </c>
      <c r="D33" s="221">
        <f>SUM(проф!I187:I195)</f>
        <v>20</v>
      </c>
      <c r="E33" s="222">
        <f>SUM(проф!H187:H196)*100/проф!C187</f>
        <v>20</v>
      </c>
      <c r="F33" s="222">
        <f>SUM(проф!H187:H196)/проф!C187</f>
        <v>0.2</v>
      </c>
    </row>
    <row r="34" spans="1:6" ht="13.5" thickBot="1">
      <c r="A34" s="241">
        <v>30</v>
      </c>
      <c r="B34" s="242" t="s">
        <v>35</v>
      </c>
      <c r="C34" s="242">
        <f>SUM(проф!E197:E199)</f>
        <v>4</v>
      </c>
      <c r="D34" s="242">
        <f>SUM(проф!I197:I199)</f>
        <v>4</v>
      </c>
      <c r="E34" s="243">
        <f>SUM(проф!H197:H199)*100/проф!C197</f>
        <v>0</v>
      </c>
      <c r="F34" s="243">
        <f>SUM(проф!H197:H199)/проф!C197</f>
        <v>0</v>
      </c>
    </row>
    <row r="35" spans="1:6" ht="27" customHeight="1" thickBot="1">
      <c r="A35" s="241">
        <v>31</v>
      </c>
      <c r="B35" s="242" t="s">
        <v>13</v>
      </c>
      <c r="C35" s="242">
        <f>SUM(проф!E200:E209)</f>
        <v>23</v>
      </c>
      <c r="D35" s="242">
        <f>SUM(проф!I200:I209)</f>
        <v>9</v>
      </c>
      <c r="E35" s="243">
        <f>SUM(проф!H200:H209)*100/проф!C200</f>
        <v>8</v>
      </c>
      <c r="F35" s="243">
        <f>SUM(проф!H200:H209)/проф!C200</f>
        <v>0.08</v>
      </c>
    </row>
    <row r="36" spans="1:6" ht="26.25" thickBot="1">
      <c r="A36" s="241">
        <v>32</v>
      </c>
      <c r="B36" s="242" t="s">
        <v>14</v>
      </c>
      <c r="C36" s="242">
        <f>SUM(проф!E210:E216)</f>
        <v>18</v>
      </c>
      <c r="D36" s="242">
        <f>SUM(проф!I210:I216)</f>
        <v>14</v>
      </c>
      <c r="E36" s="243">
        <f>SUM(проф!H210:H216)*100/проф!C210</f>
        <v>2.0408163265306123</v>
      </c>
      <c r="F36" s="243">
        <f>SUM(проф!H210:H216)/проф!C210</f>
        <v>0.02040816326530612</v>
      </c>
    </row>
    <row r="37" spans="1:6" ht="13.5" thickBot="1">
      <c r="A37" s="241">
        <v>33</v>
      </c>
      <c r="B37" s="242" t="s">
        <v>86</v>
      </c>
      <c r="C37" s="242">
        <f>SUM(проф!E217:E224)</f>
        <v>31</v>
      </c>
      <c r="D37" s="242">
        <f>SUM(проф!I217:I224)</f>
        <v>6</v>
      </c>
      <c r="E37" s="243">
        <f>SUM(проф!H217:H224)*100/проф!C217</f>
        <v>0</v>
      </c>
      <c r="F37" s="243">
        <f>SUM(проф!H217:H224)/проф!C217</f>
        <v>0</v>
      </c>
    </row>
    <row r="38" spans="1:6" ht="13.5" thickBot="1">
      <c r="A38" s="241">
        <v>34</v>
      </c>
      <c r="B38" s="242" t="s">
        <v>15</v>
      </c>
      <c r="C38" s="242">
        <f>SUM(проф!E225:E230)</f>
        <v>11</v>
      </c>
      <c r="D38" s="242">
        <f>SUM(проф!I225:I230)</f>
        <v>2</v>
      </c>
      <c r="E38" s="243">
        <f>SUM(проф!H225:H230)*100/проф!C225</f>
        <v>0</v>
      </c>
      <c r="F38" s="243">
        <f>SUM(проф!H225:H230)/проф!C225</f>
        <v>0</v>
      </c>
    </row>
    <row r="39" spans="1:6" ht="13.5" thickBot="1">
      <c r="A39" s="241">
        <v>35</v>
      </c>
      <c r="B39" s="242" t="s">
        <v>16</v>
      </c>
      <c r="C39" s="242">
        <f>SUM(проф!E231:E248)</f>
        <v>39</v>
      </c>
      <c r="D39" s="242">
        <f>SUM(проф!I231:I248)</f>
        <v>32</v>
      </c>
      <c r="E39" s="243">
        <f>SUM(проф!H231:H248)*100/проф!C231</f>
        <v>0</v>
      </c>
      <c r="F39" s="243">
        <f>SUM(проф!H231:H248)/проф!C231</f>
        <v>0</v>
      </c>
    </row>
    <row r="40" spans="1:6" ht="15" customHeight="1" thickBot="1">
      <c r="A40" s="241">
        <v>36</v>
      </c>
      <c r="B40" s="242" t="s">
        <v>17</v>
      </c>
      <c r="C40" s="242">
        <f>SUM(проф!E249:E254)</f>
        <v>23</v>
      </c>
      <c r="D40" s="242">
        <f>SUM(проф!I249:I254)</f>
        <v>22</v>
      </c>
      <c r="E40" s="243">
        <f>SUM(проф!H249:H254)*100/проф!C249</f>
        <v>0</v>
      </c>
      <c r="F40" s="243">
        <f>SUM(проф!H249:H254)/проф!C249</f>
        <v>0</v>
      </c>
    </row>
    <row r="41" spans="1:6" ht="13.5" customHeight="1" thickBot="1">
      <c r="A41" s="241">
        <v>37</v>
      </c>
      <c r="B41" s="242" t="s">
        <v>18</v>
      </c>
      <c r="C41" s="242">
        <f>SUM(проф!E255:E270)</f>
        <v>40</v>
      </c>
      <c r="D41" s="242">
        <f>SUM(проф!I256:I270)</f>
        <v>31</v>
      </c>
      <c r="E41" s="243">
        <f>SUM(проф!H255:H270)*100/проф!C255</f>
        <v>14.285714285714286</v>
      </c>
      <c r="F41" s="243">
        <f>SUM(проф!H255:H270)/проф!C255</f>
        <v>0.14285714285714285</v>
      </c>
    </row>
    <row r="42" spans="1:6" ht="13.5" customHeight="1" thickBot="1">
      <c r="A42" s="241">
        <v>38</v>
      </c>
      <c r="B42" s="242" t="s">
        <v>19</v>
      </c>
      <c r="C42" s="242">
        <f>SUM(проф!E271:E275)</f>
        <v>6</v>
      </c>
      <c r="D42" s="242">
        <f>SUM(проф!I271:I275)</f>
        <v>4</v>
      </c>
      <c r="E42" s="243">
        <f>SUM(проф!H271:H275)*100/проф!C271</f>
        <v>0</v>
      </c>
      <c r="F42" s="243">
        <f>SUM(проф!H271:H275)/проф!C271</f>
        <v>0</v>
      </c>
    </row>
    <row r="43" spans="1:6" ht="13.5" customHeight="1" thickBot="1">
      <c r="A43" s="241">
        <v>39</v>
      </c>
      <c r="B43" s="242" t="s">
        <v>20</v>
      </c>
      <c r="C43" s="242">
        <f>SUM(проф!E276:E289)</f>
        <v>14</v>
      </c>
      <c r="D43" s="242">
        <f>SUM(проф!I276:I289)</f>
        <v>10</v>
      </c>
      <c r="E43" s="243">
        <f>SUM(проф!H276:H289)*100/проф!C276</f>
        <v>8</v>
      </c>
      <c r="F43" s="243">
        <f>SUM(проф!H276:H289)/проф!C276</f>
        <v>0.08</v>
      </c>
    </row>
    <row r="44" spans="1:6" ht="13.5" thickBot="1">
      <c r="A44" s="241"/>
      <c r="B44" s="244" t="s">
        <v>554</v>
      </c>
      <c r="C44" s="242">
        <f>SUM(C5:C43)</f>
        <v>1823</v>
      </c>
      <c r="D44" s="242">
        <f>SUM(D5:D43)</f>
        <v>1350</v>
      </c>
      <c r="E44" s="243"/>
      <c r="F44" s="243"/>
    </row>
    <row r="45" spans="1:6" ht="12.75">
      <c r="A45" s="223"/>
      <c r="B45" s="226"/>
      <c r="C45" s="262">
        <f>'гум,соц-эк'!E106+'мат и естеств'!E43+проф!E290</f>
        <v>1823</v>
      </c>
      <c r="D45" s="262">
        <f>'гум,соц-эк'!I106+'мат и естеств'!I43+проф!I290</f>
        <v>1350</v>
      </c>
      <c r="F45" s="224"/>
    </row>
    <row r="46" spans="1:6" ht="12.75">
      <c r="A46" s="225"/>
      <c r="B46" s="226"/>
      <c r="C46" s="225"/>
      <c r="D46" s="225"/>
      <c r="E46" s="225"/>
      <c r="F46" s="225"/>
    </row>
    <row r="47" spans="1:6" ht="12.75">
      <c r="A47" s="227"/>
      <c r="B47" s="226"/>
      <c r="C47" s="227"/>
      <c r="D47" s="227"/>
      <c r="E47" s="227"/>
      <c r="F47" s="227"/>
    </row>
    <row r="48" spans="1:6" ht="12.75">
      <c r="A48" s="227"/>
      <c r="B48" s="226"/>
      <c r="C48" s="227"/>
      <c r="D48" s="227"/>
      <c r="E48" s="227"/>
      <c r="F48" s="227"/>
    </row>
    <row r="49" spans="1:6" ht="12.75">
      <c r="A49" s="227"/>
      <c r="B49" s="226"/>
      <c r="C49" s="227"/>
      <c r="D49" s="227"/>
      <c r="E49" s="227"/>
      <c r="F49" s="227"/>
    </row>
    <row r="50" spans="1:6" ht="12.75">
      <c r="A50" s="227"/>
      <c r="B50" s="226"/>
      <c r="C50" s="227"/>
      <c r="D50" s="227"/>
      <c r="E50" s="227"/>
      <c r="F50" s="227"/>
    </row>
    <row r="51" spans="1:6" ht="12.75">
      <c r="A51" s="227"/>
      <c r="B51" s="227"/>
      <c r="C51" s="227"/>
      <c r="D51" s="227"/>
      <c r="E51" s="227"/>
      <c r="F51" s="227"/>
    </row>
    <row r="52" spans="1:6" ht="12.75">
      <c r="A52" s="227"/>
      <c r="B52" s="227"/>
      <c r="C52" s="227"/>
      <c r="D52" s="227"/>
      <c r="E52" s="227"/>
      <c r="F52" s="227"/>
    </row>
    <row r="53" spans="1:6" ht="12.75">
      <c r="A53" s="227"/>
      <c r="B53" s="227"/>
      <c r="C53" s="227"/>
      <c r="D53" s="227"/>
      <c r="E53" s="227"/>
      <c r="F53" s="227"/>
    </row>
    <row r="54" spans="1:6" ht="12.75">
      <c r="A54" s="227"/>
      <c r="B54" s="227"/>
      <c r="C54" s="227"/>
      <c r="D54" s="227"/>
      <c r="E54" s="227"/>
      <c r="F54" s="227"/>
    </row>
    <row r="55" spans="1:6" ht="12.75">
      <c r="A55" s="227"/>
      <c r="B55" s="227"/>
      <c r="C55" s="227"/>
      <c r="D55" s="227"/>
      <c r="E55" s="227"/>
      <c r="F55" s="227"/>
    </row>
    <row r="56" spans="1:6" ht="12.75">
      <c r="A56" s="227"/>
      <c r="B56" s="227"/>
      <c r="C56" s="227"/>
      <c r="D56" s="227"/>
      <c r="E56" s="227"/>
      <c r="F56" s="227"/>
    </row>
    <row r="57" spans="1:6" ht="12.75">
      <c r="A57" s="227"/>
      <c r="B57" s="227"/>
      <c r="C57" s="227"/>
      <c r="D57" s="227"/>
      <c r="E57" s="227"/>
      <c r="F57" s="227"/>
    </row>
    <row r="58" spans="1:6" ht="12.75">
      <c r="A58" s="227"/>
      <c r="C58" s="227"/>
      <c r="D58" s="227"/>
      <c r="E58" s="227"/>
      <c r="F58" s="227"/>
    </row>
  </sheetData>
  <sheetProtection/>
  <mergeCells count="1">
    <mergeCell ref="A2:E2"/>
  </mergeCells>
  <hyperlinks>
    <hyperlink ref="B38" location="заключение!A1" display="Экономическая теория"/>
    <hyperlink ref="B39" location="заключение!A1" display="Экономическая теория"/>
    <hyperlink ref="B40" location="заключение!A1" display="Экономическая теория"/>
    <hyperlink ref="B41" location="заключение!A1" display="Экономическая теория"/>
    <hyperlink ref="B42" location="заключение!A1" display="Экономическая теория"/>
    <hyperlink ref="B43" location="заключение!A1" display="Экономическая теория"/>
  </hyperlinks>
  <printOptions/>
  <pageMargins left="0.3937007874015748" right="0.3937007874015748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Библиотека</cp:lastModifiedBy>
  <cp:lastPrinted>2013-09-27T10:42:56Z</cp:lastPrinted>
  <dcterms:created xsi:type="dcterms:W3CDTF">2012-01-23T08:29:31Z</dcterms:created>
  <dcterms:modified xsi:type="dcterms:W3CDTF">2016-05-12T12:44:18Z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